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03工業会\技能検定\H31検定\後期検定試験\"/>
    </mc:Choice>
  </mc:AlternateContent>
  <bookViews>
    <workbookView xWindow="0" yWindow="0" windowWidth="20490" windowHeight="7170" activeTab="2"/>
  </bookViews>
  <sheets>
    <sheet name="検定試験申込(製図）" sheetId="1" r:id="rId1"/>
    <sheet name="（会員用）研修会申込" sheetId="2" r:id="rId2"/>
    <sheet name="（非会員用）研修会申込 " sheetId="3" r:id="rId3"/>
  </sheets>
  <definedNames>
    <definedName name="_xlnm.Print_Area" localSheetId="0">'検定試験申込(製図）'!$A$1:$L$26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3" l="1"/>
  <c r="F32" i="3"/>
  <c r="F21" i="3" s="1"/>
  <c r="E32" i="3"/>
  <c r="D32" i="3"/>
  <c r="D21" i="3" s="1"/>
  <c r="E21" i="3"/>
  <c r="F22" i="3" l="1"/>
  <c r="E32" i="2"/>
  <c r="E21" i="2" s="1"/>
  <c r="F32" i="2"/>
  <c r="F21" i="2" s="1"/>
  <c r="G32" i="2"/>
  <c r="D32" i="2"/>
  <c r="D21" i="2" s="1"/>
  <c r="F22" i="2" l="1"/>
  <c r="C13" i="1"/>
  <c r="C14" i="1"/>
  <c r="C17" i="1"/>
  <c r="C16" i="1"/>
  <c r="C15" i="1"/>
  <c r="C12" i="1"/>
  <c r="Q13" i="1" l="1"/>
  <c r="P14" i="1"/>
  <c r="Q14" i="1"/>
  <c r="O15" i="1"/>
  <c r="Q15" i="1"/>
  <c r="O16" i="1"/>
  <c r="P16" i="1"/>
  <c r="Q17" i="1"/>
  <c r="P18" i="1"/>
  <c r="Q18" i="1"/>
  <c r="P19" i="1"/>
  <c r="Q19" i="1"/>
  <c r="O20" i="1"/>
  <c r="P20" i="1"/>
  <c r="Q20" i="1"/>
  <c r="O21" i="1"/>
  <c r="P21" i="1"/>
  <c r="Q21" i="1"/>
  <c r="N21" i="1" l="1"/>
  <c r="J21" i="1" s="1"/>
  <c r="C21" i="1"/>
  <c r="D21" i="1" s="1"/>
  <c r="C20" i="1"/>
  <c r="D20" i="1" s="1"/>
  <c r="C19" i="1"/>
  <c r="D19" i="1" s="1"/>
  <c r="C18" i="1"/>
  <c r="D18" i="1" s="1"/>
  <c r="W21" i="1"/>
  <c r="R21" i="1" s="1"/>
  <c r="W20" i="1"/>
  <c r="R20" i="1" s="1"/>
  <c r="N20" i="1" s="1"/>
  <c r="J20" i="1" s="1"/>
  <c r="W19" i="1"/>
  <c r="R19" i="1" s="1"/>
  <c r="W18" i="1"/>
  <c r="R18" i="1" s="1"/>
  <c r="W17" i="1"/>
  <c r="R17" i="1" s="1"/>
  <c r="W16" i="1"/>
  <c r="R16" i="1" s="1"/>
  <c r="W15" i="1"/>
  <c r="R15" i="1" s="1"/>
  <c r="W14" i="1"/>
  <c r="R14" i="1" s="1"/>
  <c r="W13" i="1"/>
  <c r="R13" i="1" s="1"/>
  <c r="W12" i="1"/>
  <c r="R12" i="1" s="1"/>
  <c r="V20" i="1" l="1"/>
  <c r="T20" i="1"/>
  <c r="U20" i="1"/>
  <c r="U21" i="1"/>
  <c r="V21" i="1"/>
  <c r="T21" i="1"/>
  <c r="U18" i="1"/>
  <c r="T18" i="1"/>
  <c r="O18" i="1" s="1"/>
  <c r="N18" i="1" s="1"/>
  <c r="J18" i="1" s="1"/>
  <c r="V18" i="1"/>
  <c r="V19" i="1"/>
  <c r="T19" i="1"/>
  <c r="O19" i="1" s="1"/>
  <c r="N19" i="1" s="1"/>
  <c r="J19" i="1" s="1"/>
  <c r="U19" i="1"/>
  <c r="D17" i="1"/>
  <c r="D16" i="1"/>
  <c r="D15" i="1"/>
  <c r="D14" i="1"/>
  <c r="D13" i="1"/>
  <c r="D12" i="1"/>
  <c r="V12" i="1" l="1"/>
  <c r="Q12" i="1" s="1"/>
  <c r="U12" i="1"/>
  <c r="P12" i="1" s="1"/>
  <c r="T12" i="1"/>
  <c r="O12" i="1" s="1"/>
  <c r="V16" i="1"/>
  <c r="Q16" i="1" s="1"/>
  <c r="N16" i="1" s="1"/>
  <c r="J16" i="1" s="1"/>
  <c r="U16" i="1"/>
  <c r="T16" i="1"/>
  <c r="V13" i="1"/>
  <c r="U13" i="1"/>
  <c r="P13" i="1" s="1"/>
  <c r="T13" i="1"/>
  <c r="O13" i="1" s="1"/>
  <c r="V17" i="1"/>
  <c r="U17" i="1"/>
  <c r="P17" i="1" s="1"/>
  <c r="T17" i="1"/>
  <c r="O17" i="1" s="1"/>
  <c r="U14" i="1"/>
  <c r="T14" i="1"/>
  <c r="O14" i="1" s="1"/>
  <c r="N14" i="1" s="1"/>
  <c r="J14" i="1" s="1"/>
  <c r="V14" i="1"/>
  <c r="T15" i="1"/>
  <c r="V15" i="1"/>
  <c r="U15" i="1"/>
  <c r="P15" i="1" s="1"/>
  <c r="N15" i="1" s="1"/>
  <c r="J15" i="1" s="1"/>
  <c r="N12" i="1" l="1"/>
  <c r="J12" i="1" s="1"/>
  <c r="N17" i="1"/>
  <c r="J17" i="1" s="1"/>
  <c r="N13" i="1"/>
  <c r="J13" i="1" s="1"/>
  <c r="J22" i="1" l="1"/>
</calcChain>
</file>

<file path=xl/sharedStrings.xml><?xml version="1.0" encoding="utf-8"?>
<sst xmlns="http://schemas.openxmlformats.org/spreadsheetml/2006/main" count="105" uniqueCount="76">
  <si>
    <t>受検者氏名</t>
    <rPh sb="0" eb="3">
      <t>ジュケンシャ</t>
    </rPh>
    <rPh sb="3" eb="5">
      <t>シメイ</t>
    </rPh>
    <phoneticPr fontId="1"/>
  </si>
  <si>
    <t>級</t>
    <rPh sb="0" eb="1">
      <t>キュウ</t>
    </rPh>
    <phoneticPr fontId="1"/>
  </si>
  <si>
    <t>実技・学科</t>
    <rPh sb="0" eb="2">
      <t>ジツギ</t>
    </rPh>
    <rPh sb="3" eb="5">
      <t>ガッカ</t>
    </rPh>
    <phoneticPr fontId="1"/>
  </si>
  <si>
    <t>実技のみ</t>
    <rPh sb="0" eb="2">
      <t>ジツギ</t>
    </rPh>
    <phoneticPr fontId="1"/>
  </si>
  <si>
    <t>学科のみ</t>
    <rPh sb="0" eb="2">
      <t>ガッカ</t>
    </rPh>
    <phoneticPr fontId="1"/>
  </si>
  <si>
    <t>（減額対象）</t>
    <rPh sb="1" eb="3">
      <t>ゲンガク</t>
    </rPh>
    <rPh sb="3" eb="5">
      <t>タイショウ</t>
    </rPh>
    <phoneticPr fontId="1"/>
  </si>
  <si>
    <t>年齢</t>
    <rPh sb="0" eb="2">
      <t>ネンレイ</t>
    </rPh>
    <phoneticPr fontId="1"/>
  </si>
  <si>
    <t>年齢基準日</t>
    <rPh sb="0" eb="2">
      <t>ネンレイ</t>
    </rPh>
    <rPh sb="2" eb="5">
      <t>キジュンビ</t>
    </rPh>
    <phoneticPr fontId="1"/>
  </si>
  <si>
    <t>振込金額</t>
    <rPh sb="0" eb="2">
      <t>フリコミ</t>
    </rPh>
    <rPh sb="2" eb="4">
      <t>キンガク</t>
    </rPh>
    <phoneticPr fontId="1"/>
  </si>
  <si>
    <t>本人確認
書類○×</t>
    <rPh sb="0" eb="2">
      <t>ホンニン</t>
    </rPh>
    <rPh sb="2" eb="4">
      <t>カクニン</t>
    </rPh>
    <rPh sb="5" eb="7">
      <t>ショルイ</t>
    </rPh>
    <phoneticPr fontId="1"/>
  </si>
  <si>
    <t>振込合計</t>
    <rPh sb="0" eb="2">
      <t>フリコミ</t>
    </rPh>
    <rPh sb="2" eb="4">
      <t>ゴウケイ</t>
    </rPh>
    <phoneticPr fontId="1"/>
  </si>
  <si>
    <t>(配電盤・制御盤製図作業）</t>
    <rPh sb="1" eb="4">
      <t>ハイデンバン</t>
    </rPh>
    <rPh sb="5" eb="8">
      <t>セイギョバン</t>
    </rPh>
    <rPh sb="8" eb="10">
      <t>セイズ</t>
    </rPh>
    <rPh sb="10" eb="12">
      <t>サギョウ</t>
    </rPh>
    <phoneticPr fontId="1"/>
  </si>
  <si>
    <t>役職名</t>
    <rPh sb="0" eb="2">
      <t>ヤクショク</t>
    </rPh>
    <rPh sb="2" eb="3">
      <t>メイ</t>
    </rPh>
    <phoneticPr fontId="1"/>
  </si>
  <si>
    <t>Email</t>
    <phoneticPr fontId="1"/>
  </si>
  <si>
    <t>ＦＡＸ</t>
    <phoneticPr fontId="1"/>
  </si>
  <si>
    <t>（一社）日本配電制御システム工業会　関西支部</t>
    <rPh sb="1" eb="2">
      <t>１</t>
    </rPh>
    <rPh sb="2" eb="3">
      <t>シャ</t>
    </rPh>
    <rPh sb="4" eb="6">
      <t>ニホン</t>
    </rPh>
    <rPh sb="6" eb="8">
      <t>ハイデン</t>
    </rPh>
    <rPh sb="8" eb="10">
      <t>セイギョ</t>
    </rPh>
    <rPh sb="14" eb="17">
      <t>コウギョウカイ</t>
    </rPh>
    <rPh sb="18" eb="20">
      <t>カンサイ</t>
    </rPh>
    <rPh sb="20" eb="22">
      <t>シブ</t>
    </rPh>
    <phoneticPr fontId="1"/>
  </si>
  <si>
    <t xml:space="preserve"> </t>
    <phoneticPr fontId="1"/>
  </si>
  <si>
    <t>FAXの場合</t>
    <rPh sb="4" eb="6">
      <t>バアイ</t>
    </rPh>
    <phoneticPr fontId="1"/>
  </si>
  <si>
    <t>Emailの場合</t>
    <rPh sb="6" eb="8">
      <t>バアイ</t>
    </rPh>
    <phoneticPr fontId="1"/>
  </si>
  <si>
    <t>jsia-kansai@par,odn.ne.jp</t>
    <phoneticPr fontId="1"/>
  </si>
  <si>
    <t>06-6889-7890</t>
    <phoneticPr fontId="1"/>
  </si>
  <si>
    <t>計算枠　</t>
    <rPh sb="0" eb="2">
      <t>ケイサン</t>
    </rPh>
    <rPh sb="2" eb="3">
      <t>ワク</t>
    </rPh>
    <phoneticPr fontId="1"/>
  </si>
  <si>
    <t>非表示</t>
    <rPh sb="0" eb="1">
      <t>ヒ</t>
    </rPh>
    <rPh sb="1" eb="3">
      <t>ヒョウジ</t>
    </rPh>
    <phoneticPr fontId="1"/>
  </si>
  <si>
    <t>実・学</t>
    <rPh sb="0" eb="1">
      <t>ジツ</t>
    </rPh>
    <rPh sb="2" eb="3">
      <t>ガク</t>
    </rPh>
    <phoneticPr fontId="1"/>
  </si>
  <si>
    <t>実</t>
    <rPh sb="0" eb="1">
      <t>ジツ</t>
    </rPh>
    <phoneticPr fontId="1"/>
  </si>
  <si>
    <t>学</t>
    <rPh sb="0" eb="1">
      <t>ガク</t>
    </rPh>
    <phoneticPr fontId="1"/>
  </si>
  <si>
    <t>昼食</t>
    <rPh sb="0" eb="2">
      <t>チュウショク</t>
    </rPh>
    <phoneticPr fontId="1"/>
  </si>
  <si>
    <t>のみ変更の事</t>
    <rPh sb="2" eb="4">
      <t>ヘンコウ</t>
    </rPh>
    <rPh sb="5" eb="6">
      <t>コト</t>
    </rPh>
    <phoneticPr fontId="1"/>
  </si>
  <si>
    <t>合計</t>
    <rPh sb="0" eb="2">
      <t>ゴウケイ</t>
    </rPh>
    <phoneticPr fontId="1"/>
  </si>
  <si>
    <t xml:space="preserve">     住　　　所</t>
    <rPh sb="5" eb="6">
      <t>ジュウ</t>
    </rPh>
    <rPh sb="9" eb="10">
      <t>ショ</t>
    </rPh>
    <phoneticPr fontId="1"/>
  </si>
  <si>
    <t xml:space="preserve">     所属部署</t>
    <rPh sb="5" eb="7">
      <t>ショゾク</t>
    </rPh>
    <rPh sb="7" eb="9">
      <t>ブショ</t>
    </rPh>
    <phoneticPr fontId="1"/>
  </si>
  <si>
    <t xml:space="preserve">    ＴＥＬ</t>
    <phoneticPr fontId="1"/>
  </si>
  <si>
    <t xml:space="preserve">     お 名  前</t>
    <rPh sb="7" eb="8">
      <t>ナ</t>
    </rPh>
    <rPh sb="10" eb="11">
      <t>マエ</t>
    </rPh>
    <phoneticPr fontId="1"/>
  </si>
  <si>
    <t>申   込   先</t>
    <rPh sb="0" eb="1">
      <t>サル</t>
    </rPh>
    <rPh sb="4" eb="5">
      <t>コ</t>
    </rPh>
    <rPh sb="8" eb="9">
      <t>サキ</t>
    </rPh>
    <phoneticPr fontId="1"/>
  </si>
  <si>
    <t xml:space="preserve">         検定受付窓口</t>
    <rPh sb="9" eb="11">
      <t>ケンテイ</t>
    </rPh>
    <rPh sb="11" eb="13">
      <t>ウケツケ</t>
    </rPh>
    <rPh sb="13" eb="15">
      <t>マドグチ</t>
    </rPh>
    <phoneticPr fontId="1"/>
  </si>
  <si>
    <t xml:space="preserve">         会    社     名</t>
    <rPh sb="9" eb="10">
      <t>カイ</t>
    </rPh>
    <rPh sb="14" eb="15">
      <t>シャ</t>
    </rPh>
    <rPh sb="20" eb="21">
      <t>メイ</t>
    </rPh>
    <phoneticPr fontId="1"/>
  </si>
  <si>
    <t>生年月日（西暦）
  ( yy/ mm/ dd )</t>
    <rPh sb="0" eb="2">
      <t>セイネン</t>
    </rPh>
    <rPh sb="2" eb="4">
      <t>ガッピ</t>
    </rPh>
    <rPh sb="5" eb="7">
      <t>セイレキ</t>
    </rPh>
    <phoneticPr fontId="1"/>
  </si>
  <si>
    <t>受講者氏名</t>
    <rPh sb="0" eb="3">
      <t>ジュコウシャ</t>
    </rPh>
    <rPh sb="3" eb="5">
      <t>シメイ</t>
    </rPh>
    <phoneticPr fontId="1"/>
  </si>
  <si>
    <t>（配電盤・制御盤製図作業）</t>
    <rPh sb="1" eb="4">
      <t>ハイデンバン</t>
    </rPh>
    <rPh sb="5" eb="8">
      <t>セイギョバン</t>
    </rPh>
    <rPh sb="8" eb="10">
      <t>セイズ</t>
    </rPh>
    <rPh sb="10" eb="12">
      <t>サギョウ</t>
    </rPh>
    <phoneticPr fontId="1"/>
  </si>
  <si>
    <t>所属・役職</t>
    <rPh sb="0" eb="2">
      <t>ショゾク</t>
    </rPh>
    <rPh sb="3" eb="5">
      <t>ヤクショク</t>
    </rPh>
    <phoneticPr fontId="1"/>
  </si>
  <si>
    <t>お名前</t>
    <rPh sb="1" eb="3">
      <t>ナマエ</t>
    </rPh>
    <phoneticPr fontId="1"/>
  </si>
  <si>
    <t>e-mail</t>
    <phoneticPr fontId="1"/>
  </si>
  <si>
    <t>ＴＥＬ</t>
    <phoneticPr fontId="1"/>
  </si>
  <si>
    <t>実施日：　</t>
    <rPh sb="0" eb="3">
      <t>ジッシビ</t>
    </rPh>
    <phoneticPr fontId="1"/>
  </si>
  <si>
    <t>会社名：</t>
    <rPh sb="0" eb="3">
      <t>カイシャメイ</t>
    </rPh>
    <phoneticPr fontId="1"/>
  </si>
  <si>
    <t>ご連絡責任者：</t>
    <rPh sb="1" eb="3">
      <t>レンラク</t>
    </rPh>
    <rPh sb="3" eb="6">
      <t>セキニンシャ</t>
    </rPh>
    <phoneticPr fontId="1"/>
  </si>
  <si>
    <t>住　　　　所</t>
    <rPh sb="0" eb="1">
      <t>ジュウ</t>
    </rPh>
    <rPh sb="5" eb="6">
      <t>ショ</t>
    </rPh>
    <phoneticPr fontId="1"/>
  </si>
  <si>
    <t>合　　　　　計</t>
    <rPh sb="0" eb="1">
      <t>ゴウ</t>
    </rPh>
    <rPh sb="6" eb="7">
      <t>ケイ</t>
    </rPh>
    <phoneticPr fontId="1"/>
  </si>
  <si>
    <t>昼食の要・不要は必ず選択して下さい。（昼食代は研修費に含まれています）</t>
    <rPh sb="0" eb="2">
      <t>チュウショク</t>
    </rPh>
    <rPh sb="3" eb="4">
      <t>ヨウ</t>
    </rPh>
    <rPh sb="5" eb="7">
      <t>フヨウ</t>
    </rPh>
    <rPh sb="8" eb="9">
      <t>カナラ</t>
    </rPh>
    <rPh sb="10" eb="12">
      <t>センタク</t>
    </rPh>
    <rPh sb="14" eb="15">
      <t>クダ</t>
    </rPh>
    <rPh sb="19" eb="21">
      <t>チュウショク</t>
    </rPh>
    <rPh sb="21" eb="22">
      <t>ダイ</t>
    </rPh>
    <rPh sb="23" eb="25">
      <t>ケンシュウ</t>
    </rPh>
    <rPh sb="25" eb="26">
      <t>ヒ</t>
    </rPh>
    <rPh sb="27" eb="28">
      <t>フク</t>
    </rPh>
    <phoneticPr fontId="1"/>
  </si>
  <si>
    <t>要・不要</t>
    <rPh sb="0" eb="1">
      <t>ヨウ</t>
    </rPh>
    <rPh sb="2" eb="4">
      <t>フヨウ</t>
    </rPh>
    <phoneticPr fontId="1"/>
  </si>
  <si>
    <t>（但し、実技のみの方は午後からの研修になりますので食事はありません）</t>
    <rPh sb="1" eb="2">
      <t>タダ</t>
    </rPh>
    <rPh sb="4" eb="6">
      <t>ジツギ</t>
    </rPh>
    <rPh sb="9" eb="10">
      <t>カタ</t>
    </rPh>
    <rPh sb="11" eb="13">
      <t>ゴゴ</t>
    </rPh>
    <rPh sb="16" eb="18">
      <t>ケンシュウ</t>
    </rPh>
    <rPh sb="25" eb="27">
      <t>ショクジ</t>
    </rPh>
    <phoneticPr fontId="1"/>
  </si>
  <si>
    <t>申込みは、E-MAIL、ＦＡＸまたは技能検定受検申請書と同封していただいても構いません。</t>
    <rPh sb="0" eb="2">
      <t>モウシコ</t>
    </rPh>
    <rPh sb="18" eb="20">
      <t>ギノウ</t>
    </rPh>
    <rPh sb="20" eb="22">
      <t>ケンテイ</t>
    </rPh>
    <rPh sb="22" eb="24">
      <t>ジュケン</t>
    </rPh>
    <rPh sb="24" eb="27">
      <t>シンセイショ</t>
    </rPh>
    <rPh sb="28" eb="30">
      <t>ドウフウ</t>
    </rPh>
    <rPh sb="38" eb="39">
      <t>カマ</t>
    </rPh>
    <phoneticPr fontId="1"/>
  </si>
  <si>
    <t>申込先</t>
    <rPh sb="0" eb="2">
      <t>モウシコミ</t>
    </rPh>
    <rPh sb="2" eb="3">
      <t>サキ</t>
    </rPh>
    <phoneticPr fontId="1"/>
  </si>
  <si>
    <t>E-mail</t>
    <phoneticPr fontId="1"/>
  </si>
  <si>
    <t>ＦＡＸ</t>
    <phoneticPr fontId="1"/>
  </si>
  <si>
    <t>　　　　　(一社)日本配電制御システム工業会　関西支部 事務局宛</t>
    <rPh sb="6" eb="8">
      <t>１シャ</t>
    </rPh>
    <rPh sb="9" eb="11">
      <t>ニホン</t>
    </rPh>
    <rPh sb="11" eb="13">
      <t>ハイデン</t>
    </rPh>
    <rPh sb="13" eb="15">
      <t>セイギョ</t>
    </rPh>
    <rPh sb="19" eb="22">
      <t>コウギョウカイ</t>
    </rPh>
    <rPh sb="23" eb="25">
      <t>カンサイ</t>
    </rPh>
    <rPh sb="25" eb="27">
      <t>シブ</t>
    </rPh>
    <rPh sb="28" eb="31">
      <t>ジムキョク</t>
    </rPh>
    <rPh sb="31" eb="32">
      <t>アテ</t>
    </rPh>
    <phoneticPr fontId="1"/>
  </si>
  <si>
    <t>jsia-kansai@par.odn.ne.jp</t>
    <phoneticPr fontId="1"/>
  </si>
  <si>
    <t>06-6889-7890</t>
    <phoneticPr fontId="1"/>
  </si>
  <si>
    <t>小　　　　　計</t>
    <rPh sb="0" eb="1">
      <t>ショウ</t>
    </rPh>
    <rPh sb="6" eb="7">
      <t>ケイ</t>
    </rPh>
    <phoneticPr fontId="1"/>
  </si>
  <si>
    <t>研修費　振込合計</t>
    <rPh sb="0" eb="2">
      <t>ケンシュウ</t>
    </rPh>
    <rPh sb="2" eb="3">
      <t>ヒ</t>
    </rPh>
    <rPh sb="4" eb="6">
      <t>フリコミ</t>
    </rPh>
    <rPh sb="6" eb="8">
      <t>ゴウケイ</t>
    </rPh>
    <phoneticPr fontId="1"/>
  </si>
  <si>
    <t>研修費　振込合計</t>
    <rPh sb="0" eb="2">
      <t>ケンシュウ</t>
    </rPh>
    <rPh sb="2" eb="3">
      <t>ヒ</t>
    </rPh>
    <rPh sb="4" eb="6">
      <t>フリコミ</t>
    </rPh>
    <rPh sb="6" eb="8">
      <t>ゴウケイ</t>
    </rPh>
    <phoneticPr fontId="1"/>
  </si>
  <si>
    <r>
      <t>　　　　技術研修会申込書</t>
    </r>
    <r>
      <rPr>
        <b/>
        <sz val="16"/>
        <color theme="1"/>
        <rFont val="ＭＳ Ｐゴシック"/>
        <family val="3"/>
        <charset val="128"/>
        <scheme val="minor"/>
      </rPr>
      <t>　(非会員用）</t>
    </r>
    <r>
      <rPr>
        <sz val="16"/>
        <color theme="1"/>
        <rFont val="ＭＳ Ｐゴシック"/>
        <family val="2"/>
        <charset val="128"/>
        <scheme val="minor"/>
      </rPr>
      <t>　　</t>
    </r>
    <rPh sb="4" eb="6">
      <t>ギジュツ</t>
    </rPh>
    <rPh sb="6" eb="9">
      <t>ケンシュウカイ</t>
    </rPh>
    <rPh sb="9" eb="12">
      <t>モウシコミショ</t>
    </rPh>
    <rPh sb="14" eb="15">
      <t>ヒ</t>
    </rPh>
    <rPh sb="15" eb="17">
      <t>カイイン</t>
    </rPh>
    <rPh sb="17" eb="18">
      <t>ヨウ</t>
    </rPh>
    <phoneticPr fontId="1"/>
  </si>
  <si>
    <t>学科のみ
￥3,100</t>
    <rPh sb="0" eb="2">
      <t>ガッカ</t>
    </rPh>
    <phoneticPr fontId="1"/>
  </si>
  <si>
    <t>〒532-0011  大阪市淀川区西中島６丁目１-１５　アセンズ新大阪ビル</t>
    <rPh sb="11" eb="14">
      <t>オオサカシ</t>
    </rPh>
    <rPh sb="14" eb="17">
      <t>ヨドガワク</t>
    </rPh>
    <rPh sb="17" eb="20">
      <t>ニシナカジマ</t>
    </rPh>
    <rPh sb="21" eb="23">
      <t>チョウメ</t>
    </rPh>
    <rPh sb="32" eb="35">
      <t>シンオオサカ</t>
    </rPh>
    <phoneticPr fontId="1"/>
  </si>
  <si>
    <t>郵送の場合</t>
    <rPh sb="0" eb="2">
      <t>ユウソウ</t>
    </rPh>
    <rPh sb="3" eb="5">
      <t>バアイ</t>
    </rPh>
    <phoneticPr fontId="1"/>
  </si>
  <si>
    <r>
      <t>技術研修会申込一覧表</t>
    </r>
    <r>
      <rPr>
        <b/>
        <sz val="16"/>
        <color theme="1"/>
        <rFont val="ＭＳ Ｐゴシック"/>
        <family val="3"/>
        <charset val="128"/>
        <scheme val="minor"/>
      </rPr>
      <t>　(会員用）</t>
    </r>
    <r>
      <rPr>
        <sz val="16"/>
        <color theme="1"/>
        <rFont val="ＭＳ Ｐゴシック"/>
        <family val="2"/>
        <charset val="128"/>
        <scheme val="minor"/>
      </rPr>
      <t>　　</t>
    </r>
    <rPh sb="0" eb="2">
      <t>ギジュツ</t>
    </rPh>
    <rPh sb="2" eb="5">
      <t>ケンシュウカイ</t>
    </rPh>
    <rPh sb="5" eb="7">
      <t>モウシコミ</t>
    </rPh>
    <rPh sb="7" eb="9">
      <t>イチラン</t>
    </rPh>
    <rPh sb="9" eb="10">
      <t>ヒョウ</t>
    </rPh>
    <rPh sb="12" eb="14">
      <t>カイイン</t>
    </rPh>
    <rPh sb="14" eb="15">
      <t>ヨウ</t>
    </rPh>
    <phoneticPr fontId="1"/>
  </si>
  <si>
    <t>昼食希望
\550</t>
    <rPh sb="0" eb="2">
      <t>チュウショク</t>
    </rPh>
    <rPh sb="2" eb="4">
      <t>キボウ</t>
    </rPh>
    <phoneticPr fontId="1"/>
  </si>
  <si>
    <t>実技のみ
￥13,300</t>
    <rPh sb="0" eb="2">
      <t>ジツギ</t>
    </rPh>
    <phoneticPr fontId="1"/>
  </si>
  <si>
    <t>実技・学科
￥16,400</t>
    <rPh sb="0" eb="2">
      <t>ジツギ</t>
    </rPh>
    <rPh sb="3" eb="5">
      <t>ガッカ</t>
    </rPh>
    <phoneticPr fontId="1"/>
  </si>
  <si>
    <t>令和元年度後期技能検定試験申込一覧表</t>
    <rPh sb="0" eb="2">
      <t>レイワ</t>
    </rPh>
    <rPh sb="2" eb="3">
      <t>ガン</t>
    </rPh>
    <rPh sb="3" eb="4">
      <t>ネン</t>
    </rPh>
    <rPh sb="4" eb="5">
      <t>ド</t>
    </rPh>
    <rPh sb="5" eb="7">
      <t>コウキ</t>
    </rPh>
    <rPh sb="7" eb="9">
      <t>ギノウ</t>
    </rPh>
    <rPh sb="9" eb="11">
      <t>ケンテイ</t>
    </rPh>
    <rPh sb="11" eb="13">
      <t>シケン</t>
    </rPh>
    <rPh sb="13" eb="15">
      <t>モウシコミ</t>
    </rPh>
    <rPh sb="15" eb="17">
      <t>イチラン</t>
    </rPh>
    <rPh sb="17" eb="18">
      <t>ヒョウ</t>
    </rPh>
    <phoneticPr fontId="1"/>
  </si>
  <si>
    <t>令和　　　年　　　月　　　　日</t>
    <rPh sb="0" eb="2">
      <t>レイワ</t>
    </rPh>
    <rPh sb="5" eb="6">
      <t>ネン</t>
    </rPh>
    <rPh sb="9" eb="10">
      <t>ツキ</t>
    </rPh>
    <rPh sb="14" eb="15">
      <t>ニチ</t>
    </rPh>
    <phoneticPr fontId="1"/>
  </si>
  <si>
    <r>
      <t>受検申込の締切は令和元</t>
    </r>
    <r>
      <rPr>
        <b/>
        <sz val="14"/>
        <color theme="1"/>
        <rFont val="ＭＳ Ｐゴシック"/>
        <family val="3"/>
        <charset val="128"/>
        <scheme val="minor"/>
      </rPr>
      <t>年　１０月　１０日（木）　</t>
    </r>
    <r>
      <rPr>
        <sz val="12"/>
        <color theme="1"/>
        <rFont val="ＭＳ Ｐゴシック"/>
        <family val="2"/>
        <charset val="128"/>
        <scheme val="minor"/>
      </rPr>
      <t>ですので厳守願います。</t>
    </r>
    <rPh sb="0" eb="2">
      <t>ジュケン</t>
    </rPh>
    <rPh sb="2" eb="4">
      <t>モウシコミ</t>
    </rPh>
    <rPh sb="5" eb="7">
      <t>シメキリ</t>
    </rPh>
    <rPh sb="8" eb="10">
      <t>レイワ</t>
    </rPh>
    <rPh sb="10" eb="11">
      <t>ガン</t>
    </rPh>
    <rPh sb="11" eb="12">
      <t>ネン</t>
    </rPh>
    <rPh sb="12" eb="13">
      <t>ヘイネン</t>
    </rPh>
    <rPh sb="15" eb="16">
      <t>ツキ</t>
    </rPh>
    <rPh sb="19" eb="20">
      <t>ヒ</t>
    </rPh>
    <rPh sb="21" eb="22">
      <t>モク</t>
    </rPh>
    <rPh sb="28" eb="30">
      <t>ゲンシュ</t>
    </rPh>
    <rPh sb="30" eb="31">
      <t>ネガ</t>
    </rPh>
    <phoneticPr fontId="1"/>
  </si>
  <si>
    <r>
      <t>　令和元年１２月１４日（土）～１５日(日)　</t>
    </r>
    <r>
      <rPr>
        <b/>
        <sz val="11"/>
        <color theme="1"/>
        <rFont val="ＭＳ Ｐゴシック"/>
        <family val="3"/>
        <charset val="128"/>
        <scheme val="minor"/>
      </rPr>
      <t>*実技のみの方は１５日午後より</t>
    </r>
    <rPh sb="1" eb="3">
      <t>レイワ</t>
    </rPh>
    <rPh sb="3" eb="4">
      <t>ガン</t>
    </rPh>
    <rPh sb="4" eb="5">
      <t>ネン</t>
    </rPh>
    <rPh sb="5" eb="6">
      <t>ヘイネン</t>
    </rPh>
    <rPh sb="7" eb="8">
      <t>ガツ</t>
    </rPh>
    <rPh sb="10" eb="11">
      <t>ニチ</t>
    </rPh>
    <rPh sb="12" eb="13">
      <t>ド</t>
    </rPh>
    <rPh sb="17" eb="18">
      <t>ニチ</t>
    </rPh>
    <rPh sb="19" eb="20">
      <t>ニチ</t>
    </rPh>
    <rPh sb="23" eb="25">
      <t>ジツギ</t>
    </rPh>
    <rPh sb="28" eb="29">
      <t>カタ</t>
    </rPh>
    <rPh sb="32" eb="33">
      <t>ニチ</t>
    </rPh>
    <rPh sb="33" eb="35">
      <t>ゴゴ</t>
    </rPh>
    <phoneticPr fontId="1"/>
  </si>
  <si>
    <t>申込の締切日は令和元年１０月　１０日 (木）です</t>
    <rPh sb="0" eb="2">
      <t>モウシコミ</t>
    </rPh>
    <rPh sb="3" eb="6">
      <t>シメキリビ</t>
    </rPh>
    <rPh sb="7" eb="9">
      <t>レイワ</t>
    </rPh>
    <rPh sb="9" eb="10">
      <t>ガン</t>
    </rPh>
    <rPh sb="10" eb="11">
      <t>ネン</t>
    </rPh>
    <rPh sb="11" eb="12">
      <t>ヘイネン</t>
    </rPh>
    <rPh sb="13" eb="14">
      <t>ガツ</t>
    </rPh>
    <rPh sb="17" eb="18">
      <t>ヒ</t>
    </rPh>
    <rPh sb="20" eb="21">
      <t>モク</t>
    </rPh>
    <phoneticPr fontId="1"/>
  </si>
  <si>
    <t>　令和元年１２月１４日（土）～１５日(日)　*実技のみの方は１５日午後より</t>
    <rPh sb="1" eb="3">
      <t>レイワ</t>
    </rPh>
    <rPh sb="3" eb="4">
      <t>ガン</t>
    </rPh>
    <rPh sb="4" eb="5">
      <t>ネン</t>
    </rPh>
    <rPh sb="5" eb="6">
      <t>ヘイネン</t>
    </rPh>
    <rPh sb="7" eb="8">
      <t>ガツ</t>
    </rPh>
    <rPh sb="10" eb="11">
      <t>ニチ</t>
    </rPh>
    <rPh sb="12" eb="13">
      <t>ド</t>
    </rPh>
    <rPh sb="17" eb="18">
      <t>ニチ</t>
    </rPh>
    <rPh sb="19" eb="20">
      <t>ニチ</t>
    </rPh>
    <rPh sb="23" eb="25">
      <t>ジツギ</t>
    </rPh>
    <rPh sb="28" eb="29">
      <t>カタ</t>
    </rPh>
    <rPh sb="32" eb="33">
      <t>ニチ</t>
    </rPh>
    <rPh sb="33" eb="35">
      <t>ゴゴ</t>
    </rPh>
    <phoneticPr fontId="1"/>
  </si>
  <si>
    <t>申込の締切日は令和元年１０月　１０日(木）です</t>
    <rPh sb="0" eb="2">
      <t>モウシコミ</t>
    </rPh>
    <rPh sb="3" eb="6">
      <t>シメキリビ</t>
    </rPh>
    <rPh sb="7" eb="9">
      <t>レイワ</t>
    </rPh>
    <rPh sb="9" eb="10">
      <t>ガン</t>
    </rPh>
    <rPh sb="10" eb="11">
      <t>ネン</t>
    </rPh>
    <rPh sb="11" eb="12">
      <t>ヘイネン</t>
    </rPh>
    <rPh sb="13" eb="14">
      <t>ガツ</t>
    </rPh>
    <rPh sb="17" eb="18">
      <t>ヒ</t>
    </rPh>
    <rPh sb="19" eb="20">
      <t>モク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</si>
</sst>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yyyy/m/d;@"/>
    <numFmt numFmtId="177" formatCode="0_ "/>
    <numFmt numFmtId="178" formatCode="#,##0_ "/>
    <numFmt numFmtId="179" formatCode="yyyy&quot;年&quot;m&quot;月&quot;d&quot;日&quot;;@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u/>
      <sz val="14"/>
      <color theme="10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</cellStyleXfs>
  <cellXfs count="1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0" fillId="0" borderId="5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0" fillId="0" borderId="0" xfId="0" applyBorder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>
      <alignment vertical="center"/>
    </xf>
    <xf numFmtId="0" fontId="0" fillId="0" borderId="11" xfId="0" applyBorder="1">
      <alignment vertical="center"/>
    </xf>
    <xf numFmtId="0" fontId="0" fillId="0" borderId="13" xfId="0" applyBorder="1">
      <alignment vertical="center"/>
    </xf>
    <xf numFmtId="0" fontId="0" fillId="0" borderId="8" xfId="0" applyBorder="1">
      <alignment vertical="center"/>
    </xf>
    <xf numFmtId="38" fontId="0" fillId="0" borderId="0" xfId="2" quotePrefix="1" applyFont="1" applyBorder="1" applyAlignment="1">
      <alignment horizontal="right" vertical="center"/>
    </xf>
    <xf numFmtId="38" fontId="0" fillId="0" borderId="0" xfId="2" applyFont="1" applyBorder="1" applyAlignment="1">
      <alignment horizontal="right" vertical="center"/>
    </xf>
    <xf numFmtId="38" fontId="0" fillId="0" borderId="0" xfId="2" applyFont="1" applyAlignment="1">
      <alignment horizontal="right" vertical="center"/>
    </xf>
    <xf numFmtId="38" fontId="0" fillId="0" borderId="7" xfId="2" applyFont="1" applyBorder="1" applyAlignment="1">
      <alignment horizontal="right" vertical="center"/>
    </xf>
    <xf numFmtId="38" fontId="0" fillId="0" borderId="8" xfId="2" applyFont="1" applyBorder="1" applyAlignment="1">
      <alignment horizontal="right" vertical="center"/>
    </xf>
    <xf numFmtId="38" fontId="0" fillId="0" borderId="10" xfId="2" applyFont="1" applyBorder="1" applyAlignment="1">
      <alignment horizontal="right" vertical="center"/>
    </xf>
    <xf numFmtId="38" fontId="0" fillId="0" borderId="2" xfId="2" applyFont="1" applyBorder="1" applyAlignment="1">
      <alignment horizontal="right" vertical="center"/>
    </xf>
    <xf numFmtId="38" fontId="0" fillId="0" borderId="14" xfId="2" applyFont="1" applyBorder="1" applyAlignment="1">
      <alignment horizontal="right" vertical="center"/>
    </xf>
    <xf numFmtId="38" fontId="0" fillId="0" borderId="11" xfId="2" applyFont="1" applyBorder="1" applyAlignment="1">
      <alignment horizontal="right" vertical="center"/>
    </xf>
    <xf numFmtId="38" fontId="0" fillId="0" borderId="12" xfId="2" applyFont="1" applyBorder="1" applyAlignment="1">
      <alignment horizontal="right" vertical="center"/>
    </xf>
    <xf numFmtId="38" fontId="0" fillId="0" borderId="13" xfId="2" applyFont="1" applyBorder="1" applyAlignment="1">
      <alignment horizontal="right" vertical="center"/>
    </xf>
    <xf numFmtId="38" fontId="0" fillId="0" borderId="15" xfId="2" applyFont="1" applyBorder="1" applyAlignment="1">
      <alignment horizontal="right" vertical="center"/>
    </xf>
    <xf numFmtId="38" fontId="0" fillId="0" borderId="12" xfId="2" applyFont="1" applyBorder="1" applyAlignment="1">
      <alignment horizontal="center" vertical="center"/>
    </xf>
    <xf numFmtId="38" fontId="0" fillId="0" borderId="15" xfId="2" applyFont="1" applyBorder="1" applyAlignment="1">
      <alignment horizontal="center" vertical="center"/>
    </xf>
    <xf numFmtId="0" fontId="0" fillId="2" borderId="1" xfId="0" applyFill="1" applyBorder="1" applyAlignment="1">
      <alignment horizontal="right" vertical="center"/>
    </xf>
    <xf numFmtId="0" fontId="0" fillId="2" borderId="6" xfId="0" applyFill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38" fontId="0" fillId="0" borderId="0" xfId="0" applyNumberFormat="1">
      <alignment vertical="center"/>
    </xf>
    <xf numFmtId="0" fontId="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177" fontId="5" fillId="0" borderId="1" xfId="0" applyNumberFormat="1" applyFont="1" applyBorder="1">
      <alignment vertical="center"/>
    </xf>
    <xf numFmtId="0" fontId="6" fillId="0" borderId="0" xfId="0" applyFont="1">
      <alignment vertical="center"/>
    </xf>
    <xf numFmtId="178" fontId="5" fillId="0" borderId="1" xfId="0" applyNumberFormat="1" applyFont="1" applyBorder="1">
      <alignment vertical="center"/>
    </xf>
    <xf numFmtId="178" fontId="12" fillId="0" borderId="4" xfId="0" applyNumberFormat="1" applyFont="1" applyBorder="1">
      <alignment vertical="center"/>
    </xf>
    <xf numFmtId="0" fontId="0" fillId="0" borderId="0" xfId="0" applyAlignment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14" fillId="0" borderId="1" xfId="0" applyFont="1" applyBorder="1" applyProtection="1">
      <alignment vertical="center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center" vertical="center"/>
      <protection locked="0"/>
    </xf>
    <xf numFmtId="179" fontId="14" fillId="0" borderId="1" xfId="0" applyNumberFormat="1" applyFont="1" applyBorder="1" applyProtection="1">
      <alignment vertical="center"/>
      <protection locked="0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distributed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6" fontId="3" fillId="0" borderId="5" xfId="0" applyNumberFormat="1" applyFont="1" applyBorder="1" applyAlignment="1">
      <alignment horizontal="center" vertical="center"/>
    </xf>
    <xf numFmtId="6" fontId="3" fillId="0" borderId="15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6" fontId="0" fillId="0" borderId="0" xfId="0" applyNumberForma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6" fontId="3" fillId="0" borderId="19" xfId="0" applyNumberFormat="1" applyFont="1" applyBorder="1">
      <alignment vertical="center"/>
    </xf>
    <xf numFmtId="6" fontId="14" fillId="0" borderId="1" xfId="0" applyNumberFormat="1" applyFont="1" applyBorder="1">
      <alignment vertical="center"/>
    </xf>
    <xf numFmtId="6" fontId="14" fillId="0" borderId="2" xfId="0" applyNumberFormat="1" applyFont="1" applyBorder="1">
      <alignment vertical="center"/>
    </xf>
    <xf numFmtId="0" fontId="14" fillId="0" borderId="1" xfId="0" applyFont="1" applyBorder="1">
      <alignment vertical="center"/>
    </xf>
    <xf numFmtId="0" fontId="9" fillId="0" borderId="0" xfId="1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5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vertical="center" wrapText="1"/>
      <protection locked="0"/>
    </xf>
    <xf numFmtId="0" fontId="6" fillId="0" borderId="5" xfId="0" applyFont="1" applyBorder="1" applyAlignment="1" applyProtection="1">
      <alignment vertical="center" wrapText="1"/>
      <protection locked="0"/>
    </xf>
    <xf numFmtId="0" fontId="5" fillId="0" borderId="6" xfId="0" applyFont="1" applyBorder="1" applyAlignment="1" applyProtection="1">
      <alignment vertical="center" wrapText="1"/>
      <protection locked="0"/>
    </xf>
    <xf numFmtId="0" fontId="6" fillId="0" borderId="6" xfId="0" applyFont="1" applyBorder="1" applyAlignment="1" applyProtection="1">
      <alignment vertical="center" wrapText="1"/>
      <protection locked="0"/>
    </xf>
    <xf numFmtId="0" fontId="15" fillId="0" borderId="6" xfId="0" applyFont="1" applyBorder="1" applyAlignment="1" applyProtection="1">
      <alignment vertical="center"/>
      <protection locked="0"/>
    </xf>
    <xf numFmtId="0" fontId="13" fillId="0" borderId="6" xfId="0" applyFont="1" applyBorder="1" applyAlignment="1" applyProtection="1">
      <alignment vertical="center"/>
      <protection locked="0"/>
    </xf>
    <xf numFmtId="0" fontId="14" fillId="0" borderId="6" xfId="0" applyFont="1" applyBorder="1" applyAlignment="1" applyProtection="1">
      <alignment vertical="center"/>
      <protection locked="0"/>
    </xf>
    <xf numFmtId="0" fontId="7" fillId="0" borderId="6" xfId="0" applyFont="1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9" fillId="0" borderId="0" xfId="1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vertical="center"/>
      <protection locked="0"/>
    </xf>
    <xf numFmtId="0" fontId="15" fillId="0" borderId="16" xfId="0" applyFont="1" applyBorder="1" applyAlignment="1" applyProtection="1">
      <alignment vertical="center"/>
      <protection locked="0"/>
    </xf>
    <xf numFmtId="0" fontId="15" fillId="0" borderId="17" xfId="0" applyFont="1" applyBorder="1" applyAlignment="1" applyProtection="1">
      <alignment vertical="center"/>
      <protection locked="0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0" fillId="0" borderId="5" xfId="0" applyBorder="1" applyAlignment="1" applyProtection="1">
      <alignment vertical="center"/>
      <protection locked="0"/>
    </xf>
    <xf numFmtId="6" fontId="11" fillId="0" borderId="8" xfId="0" applyNumberFormat="1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5" fillId="0" borderId="5" xfId="0" applyFont="1" applyBorder="1" applyAlignment="1" applyProtection="1">
      <alignment vertical="center"/>
      <protection locked="0"/>
    </xf>
    <xf numFmtId="0" fontId="14" fillId="0" borderId="16" xfId="0" applyFont="1" applyBorder="1" applyAlignment="1" applyProtection="1">
      <alignment vertical="center"/>
      <protection locked="0"/>
    </xf>
    <xf numFmtId="0" fontId="14" fillId="0" borderId="17" xfId="0" applyFont="1" applyBorder="1" applyAlignment="1" applyProtection="1">
      <alignment vertical="center"/>
      <protection locked="0"/>
    </xf>
    <xf numFmtId="0" fontId="11" fillId="0" borderId="0" xfId="0" applyFont="1" applyAlignment="1">
      <alignment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sia-kansai@par,odn.ne.j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jsia-kansai@par.odn.ne.jp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jsia-kansai@par.odn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X26"/>
  <sheetViews>
    <sheetView zoomScale="85" zoomScaleNormal="85" workbookViewId="0">
      <selection activeCell="A23" sqref="A23"/>
    </sheetView>
  </sheetViews>
  <sheetFormatPr defaultRowHeight="13.5" x14ac:dyDescent="0.15"/>
  <cols>
    <col min="1" max="1" width="24.625" customWidth="1"/>
    <col min="2" max="2" width="17.625" customWidth="1"/>
    <col min="3" max="3" width="7.75" customWidth="1"/>
    <col min="4" max="4" width="11.625" style="1" customWidth="1"/>
    <col min="5" max="5" width="9" style="1"/>
    <col min="6" max="8" width="11" style="1" customWidth="1"/>
    <col min="9" max="9" width="9.5" style="1" bestFit="1" customWidth="1"/>
    <col min="10" max="10" width="13.75" customWidth="1"/>
    <col min="12" max="12" width="2.5" customWidth="1"/>
    <col min="13" max="13" width="2.5" hidden="1" customWidth="1"/>
    <col min="14" max="14" width="8.375" hidden="1" customWidth="1"/>
    <col min="15" max="18" width="8.75" style="26" hidden="1" customWidth="1"/>
    <col min="19" max="19" width="2.5" hidden="1" customWidth="1"/>
    <col min="20" max="23" width="9" style="6" hidden="1" customWidth="1"/>
    <col min="24" max="24" width="9" hidden="1" customWidth="1"/>
    <col min="25" max="25" width="9" customWidth="1"/>
  </cols>
  <sheetData>
    <row r="1" spans="1:24" ht="20.25" customHeight="1" x14ac:dyDescent="0.15">
      <c r="I1" s="84" t="s">
        <v>70</v>
      </c>
      <c r="J1" s="85"/>
      <c r="K1" s="85"/>
      <c r="L1" s="50"/>
      <c r="M1" s="18"/>
      <c r="N1" s="19"/>
      <c r="S1" s="19"/>
    </row>
    <row r="2" spans="1:24" ht="17.25" x14ac:dyDescent="0.15">
      <c r="C2" s="86" t="s">
        <v>69</v>
      </c>
      <c r="D2" s="86"/>
      <c r="E2" s="86"/>
      <c r="F2" s="86"/>
      <c r="G2" s="86"/>
      <c r="H2" s="86"/>
      <c r="I2" s="86"/>
    </row>
    <row r="3" spans="1:24" ht="17.25" x14ac:dyDescent="0.15">
      <c r="D3" s="87" t="s">
        <v>11</v>
      </c>
      <c r="E3" s="87"/>
      <c r="F3" s="87"/>
      <c r="G3" s="87"/>
      <c r="H3" s="87"/>
    </row>
    <row r="4" spans="1:24" ht="21.75" customHeight="1" x14ac:dyDescent="0.15">
      <c r="A4" s="58" t="s">
        <v>35</v>
      </c>
      <c r="B4" s="88"/>
      <c r="C4" s="88"/>
      <c r="D4" s="88"/>
      <c r="E4" s="88"/>
      <c r="F4" s="88"/>
      <c r="G4" s="8"/>
      <c r="H4" s="8"/>
    </row>
    <row r="5" spans="1:24" ht="9.75" customHeight="1" x14ac:dyDescent="0.15">
      <c r="A5" s="14"/>
      <c r="B5" s="16"/>
      <c r="C5" s="16"/>
      <c r="D5" s="17"/>
      <c r="E5" s="17"/>
      <c r="F5" s="8"/>
      <c r="G5" s="8"/>
      <c r="H5" s="8"/>
    </row>
    <row r="6" spans="1:24" ht="24" customHeight="1" x14ac:dyDescent="0.15">
      <c r="A6" s="58" t="s">
        <v>34</v>
      </c>
      <c r="B6" t="s">
        <v>29</v>
      </c>
      <c r="C6" s="89"/>
      <c r="D6" s="90"/>
      <c r="E6" s="90"/>
      <c r="F6" s="90"/>
      <c r="G6" s="90"/>
      <c r="H6" s="90"/>
      <c r="I6" s="90"/>
      <c r="J6" s="90"/>
    </row>
    <row r="7" spans="1:24" ht="21.75" customHeight="1" x14ac:dyDescent="0.15">
      <c r="B7" s="10" t="s">
        <v>30</v>
      </c>
      <c r="C7" s="91"/>
      <c r="D7" s="92"/>
      <c r="E7" s="92"/>
      <c r="F7" s="15" t="s">
        <v>12</v>
      </c>
      <c r="G7" s="93"/>
      <c r="H7" s="94"/>
      <c r="I7" s="94"/>
      <c r="J7" s="94"/>
    </row>
    <row r="8" spans="1:24" ht="21" customHeight="1" x14ac:dyDescent="0.15">
      <c r="B8" s="47" t="s">
        <v>32</v>
      </c>
      <c r="C8" s="95"/>
      <c r="D8" s="93"/>
      <c r="E8" s="93"/>
      <c r="F8" s="9" t="s">
        <v>13</v>
      </c>
      <c r="G8" s="96"/>
      <c r="H8" s="97"/>
      <c r="I8" s="97"/>
      <c r="J8" s="97"/>
      <c r="T8" s="6" t="s">
        <v>21</v>
      </c>
      <c r="U8" s="6" t="s">
        <v>22</v>
      </c>
    </row>
    <row r="9" spans="1:24" ht="20.25" customHeight="1" x14ac:dyDescent="0.15">
      <c r="B9" s="11" t="s">
        <v>31</v>
      </c>
      <c r="C9" s="96"/>
      <c r="D9" s="96"/>
      <c r="E9" s="96"/>
      <c r="F9" s="9" t="s">
        <v>14</v>
      </c>
      <c r="G9" s="96"/>
      <c r="H9" s="97"/>
      <c r="I9" s="97"/>
      <c r="J9" s="97"/>
      <c r="O9" s="27"/>
      <c r="P9" s="28"/>
      <c r="Q9" s="28"/>
      <c r="R9" s="28"/>
      <c r="S9" s="23"/>
      <c r="T9" s="39"/>
      <c r="U9" s="40" t="s">
        <v>27</v>
      </c>
      <c r="V9" s="13"/>
      <c r="W9" s="13"/>
      <c r="X9" s="20"/>
    </row>
    <row r="10" spans="1:24" x14ac:dyDescent="0.15">
      <c r="H10" s="4" t="s">
        <v>7</v>
      </c>
      <c r="I10" s="5">
        <v>43191</v>
      </c>
      <c r="O10" s="27"/>
      <c r="P10" s="27"/>
      <c r="Q10" s="27"/>
      <c r="R10" s="30"/>
      <c r="S10" s="16"/>
      <c r="T10" s="38">
        <v>16200</v>
      </c>
      <c r="U10" s="38">
        <v>13100</v>
      </c>
      <c r="V10" s="38">
        <v>3100</v>
      </c>
      <c r="W10" s="38">
        <v>550</v>
      </c>
      <c r="X10" s="21"/>
    </row>
    <row r="11" spans="1:24" ht="33.75" customHeight="1" x14ac:dyDescent="0.15">
      <c r="A11" s="42" t="s">
        <v>0</v>
      </c>
      <c r="B11" s="43" t="s">
        <v>36</v>
      </c>
      <c r="C11" s="43" t="s">
        <v>6</v>
      </c>
      <c r="D11" s="44" t="s">
        <v>5</v>
      </c>
      <c r="E11" s="44" t="s">
        <v>1</v>
      </c>
      <c r="F11" s="43" t="s">
        <v>68</v>
      </c>
      <c r="G11" s="43" t="s">
        <v>67</v>
      </c>
      <c r="H11" s="43" t="s">
        <v>62</v>
      </c>
      <c r="I11" s="43" t="s">
        <v>66</v>
      </c>
      <c r="J11" s="44" t="s">
        <v>8</v>
      </c>
      <c r="K11" s="45" t="s">
        <v>9</v>
      </c>
      <c r="N11" t="s">
        <v>28</v>
      </c>
      <c r="O11" s="36" t="s">
        <v>23</v>
      </c>
      <c r="P11" s="36" t="s">
        <v>24</v>
      </c>
      <c r="Q11" s="36" t="s">
        <v>25</v>
      </c>
      <c r="R11" s="37" t="s">
        <v>26</v>
      </c>
      <c r="S11" s="16"/>
      <c r="T11" s="38">
        <v>7200</v>
      </c>
      <c r="U11" s="38">
        <v>4100</v>
      </c>
      <c r="V11" s="38">
        <v>3100</v>
      </c>
      <c r="W11" s="38">
        <v>550</v>
      </c>
      <c r="X11" s="21"/>
    </row>
    <row r="12" spans="1:24" ht="27" customHeight="1" x14ac:dyDescent="0.15">
      <c r="A12" s="54"/>
      <c r="B12" s="57"/>
      <c r="C12" s="46" t="str">
        <f>IF(B12="","",DATEDIF(B12,I10,"y"))</f>
        <v/>
      </c>
      <c r="D12" s="3" t="str">
        <f t="shared" ref="D12:D18" si="0">IF(AND(E12&lt;&gt;1,C12&lt;35),"○","")</f>
        <v/>
      </c>
      <c r="E12" s="55"/>
      <c r="F12" s="55"/>
      <c r="G12" s="55"/>
      <c r="H12" s="55"/>
      <c r="I12" s="55"/>
      <c r="J12" s="48" t="str">
        <f>IF(N12&gt;0,N12,"")</f>
        <v/>
      </c>
      <c r="K12" s="2"/>
      <c r="N12" s="41">
        <f>SUM(O12:R12)</f>
        <v>0</v>
      </c>
      <c r="O12" s="29" t="str">
        <f>IF(F12="","0",T12)</f>
        <v>0</v>
      </c>
      <c r="P12" s="29" t="str">
        <f>IF(G12="","0",U12)</f>
        <v>0</v>
      </c>
      <c r="Q12" s="30" t="str">
        <f>IF(H12="","0",V12)</f>
        <v>0</v>
      </c>
      <c r="R12" s="32" t="str">
        <f>W12</f>
        <v>0</v>
      </c>
      <c r="S12" s="16"/>
      <c r="T12" s="24">
        <f>IF(D12="○",T11,T10)</f>
        <v>16200</v>
      </c>
      <c r="U12" s="24">
        <f>IF(D12="○",U11,U10)</f>
        <v>13100</v>
      </c>
      <c r="V12" s="24">
        <f>IF(D12="○",V11,V10)</f>
        <v>3100</v>
      </c>
      <c r="W12" s="25" t="str">
        <f>IF(I12="○",W11,"0")</f>
        <v>0</v>
      </c>
      <c r="X12" s="21"/>
    </row>
    <row r="13" spans="1:24" ht="27" customHeight="1" x14ac:dyDescent="0.15">
      <c r="A13" s="54"/>
      <c r="B13" s="57"/>
      <c r="C13" s="46" t="str">
        <f>IF(B13="","",DATEDIF(B13,I10,"y"))</f>
        <v/>
      </c>
      <c r="D13" s="3" t="str">
        <f t="shared" si="0"/>
        <v/>
      </c>
      <c r="E13" s="55"/>
      <c r="F13" s="55"/>
      <c r="G13" s="55"/>
      <c r="H13" s="55"/>
      <c r="I13" s="55"/>
      <c r="J13" s="48" t="str">
        <f t="shared" ref="J13:J21" si="1">IF(N13&gt;0,N13,"")</f>
        <v/>
      </c>
      <c r="K13" s="2"/>
      <c r="N13" s="41">
        <f t="shared" ref="N13:N21" si="2">SUM(O13:R13)</f>
        <v>0</v>
      </c>
      <c r="O13" s="29" t="str">
        <f t="shared" ref="O13:O21" si="3">IF(F13="","0",T13)</f>
        <v>0</v>
      </c>
      <c r="P13" s="29" t="str">
        <f t="shared" ref="P13:P21" si="4">IF(G13="","0",U13)</f>
        <v>0</v>
      </c>
      <c r="Q13" s="31" t="str">
        <f t="shared" ref="Q13:Q21" si="5">IF(H13="","0",V13)</f>
        <v>0</v>
      </c>
      <c r="R13" s="32" t="str">
        <f t="shared" ref="R13:R21" si="6">W13</f>
        <v>0</v>
      </c>
      <c r="S13" s="16"/>
      <c r="T13" s="24">
        <f>IF(D13="○",T11,T10)</f>
        <v>16200</v>
      </c>
      <c r="U13" s="24">
        <f>IF(D13="○",U11,U10)</f>
        <v>13100</v>
      </c>
      <c r="V13" s="24">
        <f>IF(D13="○",V11,V10)</f>
        <v>3100</v>
      </c>
      <c r="W13" s="25" t="str">
        <f>IF(I13="○",W11,"0")</f>
        <v>0</v>
      </c>
      <c r="X13" s="21"/>
    </row>
    <row r="14" spans="1:24" ht="27" customHeight="1" x14ac:dyDescent="0.15">
      <c r="A14" s="54"/>
      <c r="B14" s="57"/>
      <c r="C14" s="46" t="str">
        <f>IF(B14="","",DATEDIF(B14,I10,"y"))</f>
        <v/>
      </c>
      <c r="D14" s="3" t="str">
        <f t="shared" si="0"/>
        <v/>
      </c>
      <c r="E14" s="55"/>
      <c r="F14" s="55"/>
      <c r="G14" s="55"/>
      <c r="H14" s="55"/>
      <c r="I14" s="55"/>
      <c r="J14" s="48" t="str">
        <f t="shared" si="1"/>
        <v/>
      </c>
      <c r="K14" s="2"/>
      <c r="N14" s="41">
        <f t="shared" si="2"/>
        <v>0</v>
      </c>
      <c r="O14" s="29" t="str">
        <f t="shared" si="3"/>
        <v>0</v>
      </c>
      <c r="P14" s="29" t="str">
        <f t="shared" si="4"/>
        <v>0</v>
      </c>
      <c r="Q14" s="31" t="str">
        <f t="shared" si="5"/>
        <v>0</v>
      </c>
      <c r="R14" s="32" t="str">
        <f t="shared" si="6"/>
        <v>0</v>
      </c>
      <c r="S14" s="16"/>
      <c r="T14" s="24">
        <f>IF(D14="○",T11,T10)</f>
        <v>16200</v>
      </c>
      <c r="U14" s="24">
        <f>IF(D14="○",U11,U10)</f>
        <v>13100</v>
      </c>
      <c r="V14" s="24">
        <f>IF(D14="○",V11,V10)</f>
        <v>3100</v>
      </c>
      <c r="W14" s="25" t="str">
        <f>IF(I14="○",W11,"0")</f>
        <v>0</v>
      </c>
      <c r="X14" s="21"/>
    </row>
    <row r="15" spans="1:24" ht="27" customHeight="1" x14ac:dyDescent="0.15">
      <c r="A15" s="54"/>
      <c r="B15" s="57"/>
      <c r="C15" s="46" t="str">
        <f>IF(B15="","",DATEDIF(B15,I10,"y"))</f>
        <v/>
      </c>
      <c r="D15" s="3" t="str">
        <f t="shared" si="0"/>
        <v/>
      </c>
      <c r="E15" s="55"/>
      <c r="F15" s="55"/>
      <c r="G15" s="55"/>
      <c r="H15" s="55"/>
      <c r="I15" s="55"/>
      <c r="J15" s="48" t="str">
        <f t="shared" si="1"/>
        <v/>
      </c>
      <c r="K15" s="2"/>
      <c r="N15" s="41">
        <f t="shared" si="2"/>
        <v>0</v>
      </c>
      <c r="O15" s="29" t="str">
        <f t="shared" si="3"/>
        <v>0</v>
      </c>
      <c r="P15" s="29" t="str">
        <f t="shared" si="4"/>
        <v>0</v>
      </c>
      <c r="Q15" s="31" t="str">
        <f t="shared" si="5"/>
        <v>0</v>
      </c>
      <c r="R15" s="32" t="str">
        <f t="shared" si="6"/>
        <v>0</v>
      </c>
      <c r="S15" s="16"/>
      <c r="T15" s="24">
        <f>IF(D15="○",T11,T10)</f>
        <v>16200</v>
      </c>
      <c r="U15" s="24">
        <f>IF(D15="○",U11,U10)</f>
        <v>13100</v>
      </c>
      <c r="V15" s="24">
        <f>IF(D15="○",V11,V10)</f>
        <v>3100</v>
      </c>
      <c r="W15" s="25" t="str">
        <f>IF(I15="○",W11,"0")</f>
        <v>0</v>
      </c>
      <c r="X15" s="21"/>
    </row>
    <row r="16" spans="1:24" ht="27" customHeight="1" x14ac:dyDescent="0.15">
      <c r="A16" s="54"/>
      <c r="B16" s="57"/>
      <c r="C16" s="46" t="str">
        <f>IF(B16="","",DATEDIF(B16,I10,"y"))</f>
        <v/>
      </c>
      <c r="D16" s="3" t="str">
        <f t="shared" si="0"/>
        <v/>
      </c>
      <c r="E16" s="55"/>
      <c r="F16" s="55"/>
      <c r="G16" s="55"/>
      <c r="H16" s="55"/>
      <c r="I16" s="55"/>
      <c r="J16" s="48" t="str">
        <f t="shared" si="1"/>
        <v/>
      </c>
      <c r="K16" s="2"/>
      <c r="N16" s="41">
        <f t="shared" si="2"/>
        <v>0</v>
      </c>
      <c r="O16" s="29" t="str">
        <f t="shared" si="3"/>
        <v>0</v>
      </c>
      <c r="P16" s="29" t="str">
        <f t="shared" si="4"/>
        <v>0</v>
      </c>
      <c r="Q16" s="31" t="str">
        <f t="shared" si="5"/>
        <v>0</v>
      </c>
      <c r="R16" s="32" t="str">
        <f t="shared" si="6"/>
        <v>0</v>
      </c>
      <c r="S16" s="16"/>
      <c r="T16" s="24">
        <f>IF(D16="○",T11,T10)</f>
        <v>16200</v>
      </c>
      <c r="U16" s="24">
        <f>IF(D16="○",U11,U10)</f>
        <v>13100</v>
      </c>
      <c r="V16" s="24">
        <f>IF(D16="○",V11,V10)</f>
        <v>3100</v>
      </c>
      <c r="W16" s="25" t="str">
        <f>IF(I16="○",W11,"0")</f>
        <v>0</v>
      </c>
      <c r="X16" s="21"/>
    </row>
    <row r="17" spans="1:24" ht="27" customHeight="1" x14ac:dyDescent="0.15">
      <c r="A17" s="54"/>
      <c r="B17" s="57"/>
      <c r="C17" s="46" t="str">
        <f>IF(B17="","",DATEDIF(B17,I10,"y"))</f>
        <v/>
      </c>
      <c r="D17" s="3" t="str">
        <f t="shared" si="0"/>
        <v/>
      </c>
      <c r="E17" s="55"/>
      <c r="F17" s="55"/>
      <c r="G17" s="55"/>
      <c r="H17" s="55"/>
      <c r="I17" s="55"/>
      <c r="J17" s="48" t="str">
        <f t="shared" si="1"/>
        <v/>
      </c>
      <c r="K17" s="2"/>
      <c r="N17" s="41">
        <f t="shared" si="2"/>
        <v>0</v>
      </c>
      <c r="O17" s="29" t="str">
        <f t="shared" si="3"/>
        <v>0</v>
      </c>
      <c r="P17" s="29" t="str">
        <f t="shared" si="4"/>
        <v>0</v>
      </c>
      <c r="Q17" s="31" t="str">
        <f t="shared" si="5"/>
        <v>0</v>
      </c>
      <c r="R17" s="32" t="str">
        <f t="shared" si="6"/>
        <v>0</v>
      </c>
      <c r="S17" s="16"/>
      <c r="T17" s="24">
        <f>IF(D17="○",T11,T10)</f>
        <v>16200</v>
      </c>
      <c r="U17" s="24">
        <f>IF(D17="○",U11,U10)</f>
        <v>13100</v>
      </c>
      <c r="V17" s="24">
        <f>IF(D17="○",V11,V10)</f>
        <v>3100</v>
      </c>
      <c r="W17" s="25" t="str">
        <f>IF(I17="○",W11,"0")</f>
        <v>0</v>
      </c>
      <c r="X17" s="21"/>
    </row>
    <row r="18" spans="1:24" ht="27" customHeight="1" x14ac:dyDescent="0.15">
      <c r="A18" s="54"/>
      <c r="B18" s="57"/>
      <c r="C18" s="46" t="str">
        <f>IF(B18="","",DATEDIF(B18,I10,"y"))</f>
        <v/>
      </c>
      <c r="D18" s="3" t="str">
        <f t="shared" si="0"/>
        <v/>
      </c>
      <c r="E18" s="55"/>
      <c r="F18" s="55"/>
      <c r="G18" s="55"/>
      <c r="H18" s="55"/>
      <c r="I18" s="55"/>
      <c r="J18" s="48" t="str">
        <f t="shared" si="1"/>
        <v/>
      </c>
      <c r="K18" s="2"/>
      <c r="N18" s="41">
        <f t="shared" si="2"/>
        <v>0</v>
      </c>
      <c r="O18" s="29" t="str">
        <f t="shared" si="3"/>
        <v>0</v>
      </c>
      <c r="P18" s="29" t="str">
        <f t="shared" si="4"/>
        <v>0</v>
      </c>
      <c r="Q18" s="31" t="str">
        <f t="shared" si="5"/>
        <v>0</v>
      </c>
      <c r="R18" s="32" t="str">
        <f t="shared" si="6"/>
        <v>0</v>
      </c>
      <c r="S18" s="16"/>
      <c r="T18" s="24">
        <f>IF(D18="○",T11,T10)</f>
        <v>16200</v>
      </c>
      <c r="U18" s="24">
        <f>IF(D18="○",U11,U10)</f>
        <v>13100</v>
      </c>
      <c r="V18" s="24">
        <f>IF(D18="○",V11,V10)</f>
        <v>3100</v>
      </c>
      <c r="W18" s="25" t="str">
        <f>IF(I18="○",W11,"0")</f>
        <v>0</v>
      </c>
      <c r="X18" s="21"/>
    </row>
    <row r="19" spans="1:24" ht="27" customHeight="1" x14ac:dyDescent="0.15">
      <c r="A19" s="54"/>
      <c r="B19" s="57"/>
      <c r="C19" s="46" t="str">
        <f>IF(B19="","",DATEDIF(B19,I10,"y"))</f>
        <v/>
      </c>
      <c r="D19" s="3" t="str">
        <f>IF(AND(E19&lt;&gt;1,C19&lt;35),"○","")</f>
        <v/>
      </c>
      <c r="E19" s="55"/>
      <c r="F19" s="55"/>
      <c r="G19" s="55"/>
      <c r="H19" s="55"/>
      <c r="I19" s="55"/>
      <c r="J19" s="48" t="str">
        <f t="shared" si="1"/>
        <v/>
      </c>
      <c r="K19" s="2"/>
      <c r="N19" s="41">
        <f t="shared" si="2"/>
        <v>0</v>
      </c>
      <c r="O19" s="29" t="str">
        <f t="shared" si="3"/>
        <v>0</v>
      </c>
      <c r="P19" s="29" t="str">
        <f t="shared" si="4"/>
        <v>0</v>
      </c>
      <c r="Q19" s="31" t="str">
        <f t="shared" si="5"/>
        <v>0</v>
      </c>
      <c r="R19" s="32" t="str">
        <f t="shared" si="6"/>
        <v>0</v>
      </c>
      <c r="S19" s="16"/>
      <c r="T19" s="24">
        <f>IF(D19="○",T11,T10)</f>
        <v>16200</v>
      </c>
      <c r="U19" s="24">
        <f>IF(D19="○",U11,U10)</f>
        <v>13100</v>
      </c>
      <c r="V19" s="24">
        <f>IF(D19="○",V11,V10)</f>
        <v>3100</v>
      </c>
      <c r="W19" s="25" t="str">
        <f>IF(I19="○",W11,"0")</f>
        <v>0</v>
      </c>
      <c r="X19" s="21"/>
    </row>
    <row r="20" spans="1:24" ht="27" customHeight="1" x14ac:dyDescent="0.15">
      <c r="A20" s="54"/>
      <c r="B20" s="57"/>
      <c r="C20" s="46" t="str">
        <f>IF(B20="","",DATEDIF(B20,I10,"y"))</f>
        <v/>
      </c>
      <c r="D20" s="3" t="str">
        <f>IF(AND(E20&lt;&gt;1,C20&lt;35),"○","")</f>
        <v/>
      </c>
      <c r="E20" s="55"/>
      <c r="F20" s="55"/>
      <c r="G20" s="55"/>
      <c r="H20" s="55"/>
      <c r="I20" s="55"/>
      <c r="J20" s="48" t="str">
        <f t="shared" si="1"/>
        <v/>
      </c>
      <c r="K20" s="2"/>
      <c r="N20" s="41">
        <f t="shared" si="2"/>
        <v>0</v>
      </c>
      <c r="O20" s="29" t="str">
        <f t="shared" si="3"/>
        <v>0</v>
      </c>
      <c r="P20" s="29" t="str">
        <f t="shared" si="4"/>
        <v>0</v>
      </c>
      <c r="Q20" s="31" t="str">
        <f t="shared" si="5"/>
        <v>0</v>
      </c>
      <c r="R20" s="32" t="str">
        <f t="shared" si="6"/>
        <v>0</v>
      </c>
      <c r="S20" s="16"/>
      <c r="T20" s="24">
        <f>IF(D20="○",T11,T10)</f>
        <v>16200</v>
      </c>
      <c r="U20" s="24">
        <f>IF(D20="○",U11,U10)</f>
        <v>13100</v>
      </c>
      <c r="V20" s="24">
        <f>IF(D20="○",V11,V10)</f>
        <v>3100</v>
      </c>
      <c r="W20" s="25" t="str">
        <f>IF(I20="○",W11,"0")</f>
        <v>0</v>
      </c>
      <c r="X20" s="21"/>
    </row>
    <row r="21" spans="1:24" ht="27" customHeight="1" thickBot="1" x14ac:dyDescent="0.2">
      <c r="A21" s="54"/>
      <c r="B21" s="57"/>
      <c r="C21" s="46" t="str">
        <f>IF(B21="","",DATEDIF(B21,I10,"y"))</f>
        <v/>
      </c>
      <c r="D21" s="3" t="str">
        <f>IF(AND(E21&lt;&gt;1,C21&lt;35),"○","")</f>
        <v/>
      </c>
      <c r="E21" s="55"/>
      <c r="F21" s="55"/>
      <c r="G21" s="55"/>
      <c r="H21" s="55"/>
      <c r="I21" s="56"/>
      <c r="J21" s="48" t="str">
        <f t="shared" si="1"/>
        <v/>
      </c>
      <c r="K21" s="2"/>
      <c r="N21" s="41">
        <f t="shared" si="2"/>
        <v>0</v>
      </c>
      <c r="O21" s="33" t="str">
        <f t="shared" si="3"/>
        <v>0</v>
      </c>
      <c r="P21" s="33" t="str">
        <f t="shared" si="4"/>
        <v>0</v>
      </c>
      <c r="Q21" s="35" t="str">
        <f t="shared" si="5"/>
        <v>0</v>
      </c>
      <c r="R21" s="34" t="str">
        <f t="shared" si="6"/>
        <v>0</v>
      </c>
      <c r="S21" s="12"/>
      <c r="T21" s="24">
        <f>IF(D21="○",T11,T10)</f>
        <v>16200</v>
      </c>
      <c r="U21" s="24">
        <f>IF(D21="○",U11,U10)</f>
        <v>13100</v>
      </c>
      <c r="V21" s="24">
        <f>IF(D21="○",V11,V10)</f>
        <v>3100</v>
      </c>
      <c r="W21" s="25" t="str">
        <f>IF(I21="○",W11,"0")</f>
        <v>0</v>
      </c>
      <c r="X21" s="22"/>
    </row>
    <row r="22" spans="1:24" ht="24.75" customHeight="1" thickBot="1" x14ac:dyDescent="0.2">
      <c r="A22" s="10" t="s">
        <v>71</v>
      </c>
      <c r="I22" s="7" t="s">
        <v>10</v>
      </c>
      <c r="J22" s="49">
        <f>SUM(J12:J21)</f>
        <v>0</v>
      </c>
    </row>
    <row r="23" spans="1:24" ht="20.25" customHeight="1" x14ac:dyDescent="0.15">
      <c r="A23" s="53" t="s">
        <v>33</v>
      </c>
      <c r="B23" s="10" t="s">
        <v>15</v>
      </c>
    </row>
    <row r="24" spans="1:24" ht="17.25" customHeight="1" x14ac:dyDescent="0.15">
      <c r="B24" s="51" t="s">
        <v>18</v>
      </c>
      <c r="C24" s="80" t="s">
        <v>19</v>
      </c>
      <c r="D24" s="81"/>
      <c r="E24" s="81"/>
    </row>
    <row r="25" spans="1:24" ht="17.25" customHeight="1" x14ac:dyDescent="0.15">
      <c r="A25" t="s">
        <v>16</v>
      </c>
      <c r="B25" s="52" t="s">
        <v>17</v>
      </c>
      <c r="C25" s="81" t="s">
        <v>20</v>
      </c>
      <c r="D25" s="81"/>
      <c r="E25" s="81"/>
      <c r="F25" s="81"/>
      <c r="G25" s="81"/>
    </row>
    <row r="26" spans="1:24" ht="17.25" customHeight="1" x14ac:dyDescent="0.15">
      <c r="B26" s="51" t="s">
        <v>64</v>
      </c>
      <c r="C26" s="82" t="s">
        <v>63</v>
      </c>
      <c r="D26" s="83"/>
      <c r="E26" s="83"/>
      <c r="F26" s="83"/>
      <c r="G26" s="83"/>
      <c r="H26" s="83"/>
      <c r="I26" s="83"/>
      <c r="J26" s="83"/>
    </row>
  </sheetData>
  <mergeCells count="12">
    <mergeCell ref="C26:J26"/>
    <mergeCell ref="I1:K1"/>
    <mergeCell ref="C2:I2"/>
    <mergeCell ref="D3:H3"/>
    <mergeCell ref="B4:F4"/>
    <mergeCell ref="C6:J6"/>
    <mergeCell ref="C7:E7"/>
    <mergeCell ref="G7:J7"/>
    <mergeCell ref="C8:E8"/>
    <mergeCell ref="G8:J8"/>
    <mergeCell ref="C9:E9"/>
    <mergeCell ref="G9:J9"/>
  </mergeCells>
  <phoneticPr fontId="1"/>
  <dataValidations count="1">
    <dataValidation type="list" allowBlank="1" showInputMessage="1" showErrorMessage="1" sqref="F12:I21">
      <formula1>"○,"</formula1>
    </dataValidation>
  </dataValidations>
  <hyperlinks>
    <hyperlink ref="C24" r:id="rId1"/>
  </hyperlinks>
  <pageMargins left="0.70866141732283472" right="0.70866141732283472" top="0.35433070866141736" bottom="0.35433070866141736" header="0.31496062992125984" footer="0.31496062992125984"/>
  <pageSetup paperSize="9" scale="96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32"/>
  <sheetViews>
    <sheetView topLeftCell="A13" workbookViewId="0">
      <selection activeCell="L21" sqref="L21"/>
    </sheetView>
  </sheetViews>
  <sheetFormatPr defaultRowHeight="13.5" x14ac:dyDescent="0.15"/>
  <cols>
    <col min="1" max="1" width="13.5" customWidth="1"/>
    <col min="2" max="2" width="11.375" customWidth="1"/>
    <col min="3" max="3" width="8.125" customWidth="1"/>
    <col min="4" max="4" width="14.125" customWidth="1"/>
    <col min="5" max="5" width="12.5" customWidth="1"/>
    <col min="6" max="6" width="14.125" customWidth="1"/>
    <col min="7" max="7" width="10.5" customWidth="1"/>
  </cols>
  <sheetData>
    <row r="1" spans="1:7" ht="28.5" customHeight="1" x14ac:dyDescent="0.15">
      <c r="C1" s="105" t="s">
        <v>65</v>
      </c>
      <c r="D1" s="106"/>
      <c r="E1" s="106"/>
      <c r="F1" s="106"/>
    </row>
    <row r="2" spans="1:7" ht="28.5" customHeight="1" x14ac:dyDescent="0.15">
      <c r="D2" s="107" t="s">
        <v>38</v>
      </c>
      <c r="E2" s="107"/>
    </row>
    <row r="3" spans="1:7" ht="21.75" customHeight="1" x14ac:dyDescent="0.15">
      <c r="A3" s="61" t="s">
        <v>43</v>
      </c>
      <c r="B3" s="98" t="s">
        <v>72</v>
      </c>
      <c r="C3" s="98"/>
      <c r="D3" s="98"/>
      <c r="E3" s="98"/>
      <c r="F3" s="98"/>
      <c r="G3" s="98"/>
    </row>
    <row r="4" spans="1:7" ht="24" customHeight="1" x14ac:dyDescent="0.15">
      <c r="A4" s="15" t="s">
        <v>44</v>
      </c>
      <c r="B4" s="117"/>
      <c r="C4" s="117"/>
      <c r="D4" s="117"/>
      <c r="E4" s="117"/>
      <c r="F4" s="117"/>
      <c r="G4" s="117"/>
    </row>
    <row r="5" spans="1:7" ht="24" customHeight="1" x14ac:dyDescent="0.15">
      <c r="A5" s="47" t="s">
        <v>45</v>
      </c>
      <c r="B5" s="68" t="s">
        <v>46</v>
      </c>
      <c r="C5" s="112"/>
      <c r="D5" s="112"/>
      <c r="E5" s="112"/>
      <c r="F5" s="112"/>
      <c r="G5" s="112"/>
    </row>
    <row r="6" spans="1:7" ht="24" customHeight="1" x14ac:dyDescent="0.15">
      <c r="B6" s="68" t="s">
        <v>39</v>
      </c>
      <c r="C6" s="117"/>
      <c r="D6" s="117"/>
      <c r="E6" s="9" t="s">
        <v>40</v>
      </c>
      <c r="F6" s="117"/>
      <c r="G6" s="117"/>
    </row>
    <row r="7" spans="1:7" ht="24" customHeight="1" x14ac:dyDescent="0.15">
      <c r="B7" s="11" t="s">
        <v>41</v>
      </c>
      <c r="C7" s="120"/>
      <c r="D7" s="120"/>
      <c r="E7" s="120"/>
      <c r="F7" s="120"/>
      <c r="G7" s="120"/>
    </row>
    <row r="8" spans="1:7" ht="24" customHeight="1" x14ac:dyDescent="0.15">
      <c r="B8" s="11" t="s">
        <v>42</v>
      </c>
      <c r="C8" s="112"/>
      <c r="D8" s="112"/>
      <c r="E8" s="9" t="s">
        <v>14</v>
      </c>
      <c r="F8" s="112"/>
      <c r="G8" s="112"/>
    </row>
    <row r="10" spans="1:7" ht="14.25" x14ac:dyDescent="0.15">
      <c r="A10" s="108" t="s">
        <v>37</v>
      </c>
      <c r="B10" s="109"/>
      <c r="C10" s="104" t="s">
        <v>1</v>
      </c>
      <c r="D10" s="62" t="s">
        <v>2</v>
      </c>
      <c r="E10" s="63" t="s">
        <v>4</v>
      </c>
      <c r="F10" s="63" t="s">
        <v>3</v>
      </c>
      <c r="G10" s="64" t="s">
        <v>26</v>
      </c>
    </row>
    <row r="11" spans="1:7" ht="14.25" x14ac:dyDescent="0.15">
      <c r="A11" s="110"/>
      <c r="B11" s="111"/>
      <c r="C11" s="104"/>
      <c r="D11" s="65">
        <v>17700</v>
      </c>
      <c r="E11" s="66">
        <v>12100</v>
      </c>
      <c r="F11" s="66">
        <v>8800</v>
      </c>
      <c r="G11" s="67" t="s">
        <v>49</v>
      </c>
    </row>
    <row r="12" spans="1:7" ht="32.25" customHeight="1" x14ac:dyDescent="0.15">
      <c r="A12" s="121"/>
      <c r="B12" s="122"/>
      <c r="C12" s="75"/>
      <c r="D12" s="55"/>
      <c r="E12" s="55"/>
      <c r="F12" s="55"/>
      <c r="G12" s="55"/>
    </row>
    <row r="13" spans="1:7" ht="32.25" customHeight="1" x14ac:dyDescent="0.15">
      <c r="A13" s="121"/>
      <c r="B13" s="114"/>
      <c r="C13" s="75"/>
      <c r="D13" s="55"/>
      <c r="E13" s="55"/>
      <c r="F13" s="55"/>
      <c r="G13" s="55"/>
    </row>
    <row r="14" spans="1:7" ht="32.25" customHeight="1" x14ac:dyDescent="0.15">
      <c r="A14" s="113"/>
      <c r="B14" s="114"/>
      <c r="C14" s="75"/>
      <c r="D14" s="55"/>
      <c r="E14" s="55"/>
      <c r="F14" s="55"/>
      <c r="G14" s="55"/>
    </row>
    <row r="15" spans="1:7" ht="32.25" customHeight="1" x14ac:dyDescent="0.15">
      <c r="A15" s="113"/>
      <c r="B15" s="114"/>
      <c r="C15" s="75"/>
      <c r="D15" s="55"/>
      <c r="E15" s="55"/>
      <c r="F15" s="55"/>
      <c r="G15" s="55"/>
    </row>
    <row r="16" spans="1:7" ht="32.25" customHeight="1" x14ac:dyDescent="0.15">
      <c r="A16" s="113"/>
      <c r="B16" s="114"/>
      <c r="C16" s="75"/>
      <c r="D16" s="55"/>
      <c r="E16" s="55"/>
      <c r="F16" s="55"/>
      <c r="G16" s="55"/>
    </row>
    <row r="17" spans="1:7" ht="32.25" customHeight="1" x14ac:dyDescent="0.15">
      <c r="A17" s="113"/>
      <c r="B17" s="114"/>
      <c r="C17" s="75"/>
      <c r="D17" s="55"/>
      <c r="E17" s="55"/>
      <c r="F17" s="55"/>
      <c r="G17" s="55"/>
    </row>
    <row r="18" spans="1:7" ht="32.25" customHeight="1" x14ac:dyDescent="0.15">
      <c r="A18" s="113"/>
      <c r="B18" s="114"/>
      <c r="C18" s="75"/>
      <c r="D18" s="55"/>
      <c r="E18" s="55"/>
      <c r="F18" s="55"/>
      <c r="G18" s="55"/>
    </row>
    <row r="19" spans="1:7" ht="32.25" customHeight="1" x14ac:dyDescent="0.15">
      <c r="A19" s="113"/>
      <c r="B19" s="114"/>
      <c r="C19" s="75"/>
      <c r="D19" s="55"/>
      <c r="E19" s="55"/>
      <c r="F19" s="55"/>
      <c r="G19" s="55"/>
    </row>
    <row r="20" spans="1:7" ht="32.25" customHeight="1" x14ac:dyDescent="0.15">
      <c r="A20" s="113"/>
      <c r="B20" s="114"/>
      <c r="C20" s="75"/>
      <c r="D20" s="55"/>
      <c r="E20" s="55"/>
      <c r="F20" s="55"/>
      <c r="G20" s="55"/>
    </row>
    <row r="21" spans="1:7" ht="26.25" customHeight="1" thickBot="1" x14ac:dyDescent="0.2">
      <c r="A21" s="115" t="s">
        <v>47</v>
      </c>
      <c r="B21" s="116"/>
      <c r="C21" s="3"/>
      <c r="D21" s="77">
        <f>D32*D11</f>
        <v>0</v>
      </c>
      <c r="E21" s="77">
        <f>E32*E11</f>
        <v>0</v>
      </c>
      <c r="F21" s="78">
        <f>F32*F11</f>
        <v>0</v>
      </c>
      <c r="G21" s="79"/>
    </row>
    <row r="22" spans="1:7" ht="24.75" customHeight="1" thickBot="1" x14ac:dyDescent="0.2">
      <c r="D22" s="118" t="s">
        <v>60</v>
      </c>
      <c r="E22" s="119"/>
      <c r="F22" s="76">
        <f>D21+E21+F21</f>
        <v>0</v>
      </c>
    </row>
    <row r="23" spans="1:7" ht="24.75" customHeight="1" x14ac:dyDescent="0.15">
      <c r="A23" s="82" t="s">
        <v>48</v>
      </c>
      <c r="B23" s="83"/>
      <c r="C23" s="83"/>
      <c r="D23" s="83"/>
      <c r="E23" s="83"/>
      <c r="F23" s="83"/>
      <c r="G23" s="83"/>
    </row>
    <row r="24" spans="1:7" ht="24.75" customHeight="1" x14ac:dyDescent="0.15">
      <c r="A24" s="98" t="s">
        <v>50</v>
      </c>
      <c r="B24" s="98"/>
      <c r="C24" s="98"/>
      <c r="D24" s="98"/>
      <c r="E24" s="98"/>
      <c r="F24" s="98"/>
      <c r="G24" s="98"/>
    </row>
    <row r="25" spans="1:7" ht="9" customHeight="1" thickBot="1" x14ac:dyDescent="0.2">
      <c r="D25" s="74"/>
      <c r="E25" s="74"/>
      <c r="F25" s="74"/>
    </row>
    <row r="26" spans="1:7" ht="24.75" customHeight="1" thickBot="1" x14ac:dyDescent="0.2">
      <c r="B26" s="99" t="s">
        <v>73</v>
      </c>
      <c r="C26" s="100"/>
      <c r="D26" s="100"/>
      <c r="E26" s="100"/>
      <c r="F26" s="101"/>
    </row>
    <row r="27" spans="1:7" ht="11.25" customHeight="1" x14ac:dyDescent="0.15">
      <c r="D27" s="74"/>
      <c r="E27" s="74"/>
      <c r="F27" s="74"/>
    </row>
    <row r="28" spans="1:7" ht="24.75" customHeight="1" x14ac:dyDescent="0.15">
      <c r="A28" s="82" t="s">
        <v>51</v>
      </c>
      <c r="B28" s="83"/>
      <c r="C28" s="83"/>
      <c r="D28" s="83"/>
      <c r="E28" s="83"/>
      <c r="F28" s="83"/>
      <c r="G28" s="83"/>
    </row>
    <row r="29" spans="1:7" ht="24.75" customHeight="1" x14ac:dyDescent="0.15">
      <c r="A29" s="59" t="s">
        <v>52</v>
      </c>
      <c r="B29" s="83" t="s">
        <v>55</v>
      </c>
      <c r="C29" s="98"/>
      <c r="D29" s="98"/>
      <c r="E29" s="98"/>
      <c r="F29" s="98"/>
      <c r="G29" s="98"/>
    </row>
    <row r="30" spans="1:7" ht="24.75" customHeight="1" x14ac:dyDescent="0.15">
      <c r="A30" s="59" t="s">
        <v>53</v>
      </c>
      <c r="B30" s="102" t="s">
        <v>56</v>
      </c>
      <c r="C30" s="103"/>
      <c r="D30" s="103"/>
      <c r="E30" s="103"/>
      <c r="F30" s="103"/>
      <c r="G30" s="103"/>
    </row>
    <row r="31" spans="1:7" ht="24.75" customHeight="1" x14ac:dyDescent="0.15">
      <c r="A31" s="19" t="s">
        <v>54</v>
      </c>
      <c r="B31" s="103" t="s">
        <v>57</v>
      </c>
      <c r="C31" s="103"/>
      <c r="D31" s="103"/>
      <c r="E31" s="60"/>
      <c r="F31" s="60"/>
      <c r="G31" s="60"/>
    </row>
    <row r="32" spans="1:7" ht="24.75" hidden="1" customHeight="1" x14ac:dyDescent="0.15">
      <c r="D32">
        <f>COUNTA(D12:D20)</f>
        <v>0</v>
      </c>
      <c r="E32">
        <f>COUNTA(E12:E20)</f>
        <v>0</v>
      </c>
      <c r="F32">
        <f>COUNTA(F12:F20)</f>
        <v>0</v>
      </c>
      <c r="G32">
        <f>COUNTA(G12:G20)</f>
        <v>0</v>
      </c>
    </row>
  </sheetData>
  <mergeCells count="30">
    <mergeCell ref="A15:B15"/>
    <mergeCell ref="A16:B16"/>
    <mergeCell ref="A17:B17"/>
    <mergeCell ref="D22:E22"/>
    <mergeCell ref="F6:G6"/>
    <mergeCell ref="C7:G7"/>
    <mergeCell ref="A12:B12"/>
    <mergeCell ref="A13:B13"/>
    <mergeCell ref="A14:B14"/>
    <mergeCell ref="B30:G30"/>
    <mergeCell ref="B31:D31"/>
    <mergeCell ref="C10:C11"/>
    <mergeCell ref="C1:F1"/>
    <mergeCell ref="D2:E2"/>
    <mergeCell ref="A10:B11"/>
    <mergeCell ref="C8:D8"/>
    <mergeCell ref="F8:G8"/>
    <mergeCell ref="A18:B18"/>
    <mergeCell ref="A19:B19"/>
    <mergeCell ref="A20:B20"/>
    <mergeCell ref="A21:B21"/>
    <mergeCell ref="B3:G3"/>
    <mergeCell ref="B4:G4"/>
    <mergeCell ref="C5:G5"/>
    <mergeCell ref="C6:D6"/>
    <mergeCell ref="A23:G23"/>
    <mergeCell ref="A24:G24"/>
    <mergeCell ref="A28:G28"/>
    <mergeCell ref="B26:F26"/>
    <mergeCell ref="B29:G29"/>
  </mergeCells>
  <phoneticPr fontId="1"/>
  <dataValidations count="2">
    <dataValidation type="list" allowBlank="1" showInputMessage="1" showErrorMessage="1" sqref="D12:F20">
      <formula1>"○,"</formula1>
    </dataValidation>
    <dataValidation type="list" allowBlank="1" showInputMessage="1" showErrorMessage="1" sqref="G12:G20">
      <formula1>"要,不要"</formula1>
    </dataValidation>
  </dataValidations>
  <hyperlinks>
    <hyperlink ref="B30" r:id="rId1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32"/>
  <sheetViews>
    <sheetView tabSelected="1" workbookViewId="0">
      <selection activeCell="J23" sqref="J23"/>
    </sheetView>
  </sheetViews>
  <sheetFormatPr defaultRowHeight="13.5" x14ac:dyDescent="0.15"/>
  <cols>
    <col min="1" max="1" width="13.5" customWidth="1"/>
    <col min="2" max="2" width="11.375" customWidth="1"/>
    <col min="3" max="3" width="8.125" customWidth="1"/>
    <col min="4" max="4" width="14.125" customWidth="1"/>
    <col min="5" max="5" width="12.5" customWidth="1"/>
    <col min="6" max="6" width="14.125" customWidth="1"/>
    <col min="7" max="7" width="10.5" customWidth="1"/>
  </cols>
  <sheetData>
    <row r="1" spans="1:7" ht="28.5" customHeight="1" x14ac:dyDescent="0.15">
      <c r="C1" s="105" t="s">
        <v>61</v>
      </c>
      <c r="D1" s="106"/>
      <c r="E1" s="106"/>
      <c r="F1" s="106"/>
    </row>
    <row r="2" spans="1:7" ht="28.5" customHeight="1" x14ac:dyDescent="0.15">
      <c r="D2" s="107" t="s">
        <v>38</v>
      </c>
      <c r="E2" s="107"/>
    </row>
    <row r="3" spans="1:7" ht="21.75" customHeight="1" x14ac:dyDescent="0.15">
      <c r="A3" s="61" t="s">
        <v>43</v>
      </c>
      <c r="B3" s="123" t="s">
        <v>74</v>
      </c>
      <c r="C3" s="123"/>
      <c r="D3" s="123"/>
      <c r="E3" s="123"/>
      <c r="F3" s="123"/>
      <c r="G3" s="123"/>
    </row>
    <row r="4" spans="1:7" ht="24" customHeight="1" x14ac:dyDescent="0.15">
      <c r="A4" s="15" t="s">
        <v>44</v>
      </c>
      <c r="B4" s="117"/>
      <c r="C4" s="117"/>
      <c r="D4" s="117"/>
      <c r="E4" s="117"/>
      <c r="F4" s="117"/>
      <c r="G4" s="117"/>
    </row>
    <row r="5" spans="1:7" ht="24" customHeight="1" x14ac:dyDescent="0.15">
      <c r="A5" s="47" t="s">
        <v>45</v>
      </c>
      <c r="B5" s="68" t="s">
        <v>46</v>
      </c>
      <c r="C5" s="112"/>
      <c r="D5" s="112"/>
      <c r="E5" s="112"/>
      <c r="F5" s="112"/>
      <c r="G5" s="112"/>
    </row>
    <row r="6" spans="1:7" ht="24" customHeight="1" x14ac:dyDescent="0.15">
      <c r="B6" s="68" t="s">
        <v>39</v>
      </c>
      <c r="C6" s="117"/>
      <c r="D6" s="117"/>
      <c r="E6" s="71" t="s">
        <v>40</v>
      </c>
      <c r="F6" s="117"/>
      <c r="G6" s="117"/>
    </row>
    <row r="7" spans="1:7" ht="24" customHeight="1" x14ac:dyDescent="0.15">
      <c r="B7" s="11" t="s">
        <v>41</v>
      </c>
      <c r="C7" s="120"/>
      <c r="D7" s="120"/>
      <c r="E7" s="120"/>
      <c r="F7" s="120"/>
      <c r="G7" s="120"/>
    </row>
    <row r="8" spans="1:7" ht="24" customHeight="1" x14ac:dyDescent="0.15">
      <c r="B8" s="11" t="s">
        <v>42</v>
      </c>
      <c r="C8" s="112"/>
      <c r="D8" s="112"/>
      <c r="E8" s="71" t="s">
        <v>14</v>
      </c>
      <c r="F8" s="112"/>
      <c r="G8" s="112"/>
    </row>
    <row r="10" spans="1:7" ht="14.25" x14ac:dyDescent="0.15">
      <c r="A10" s="108" t="s">
        <v>37</v>
      </c>
      <c r="B10" s="109"/>
      <c r="C10" s="104" t="s">
        <v>1</v>
      </c>
      <c r="D10" s="62" t="s">
        <v>2</v>
      </c>
      <c r="E10" s="63" t="s">
        <v>4</v>
      </c>
      <c r="F10" s="63" t="s">
        <v>3</v>
      </c>
      <c r="G10" s="72" t="s">
        <v>26</v>
      </c>
    </row>
    <row r="11" spans="1:7" ht="14.25" x14ac:dyDescent="0.15">
      <c r="A11" s="110"/>
      <c r="B11" s="111"/>
      <c r="C11" s="104"/>
      <c r="D11" s="65">
        <v>20000</v>
      </c>
      <c r="E11" s="66">
        <v>15500</v>
      </c>
      <c r="F11" s="66">
        <v>11000</v>
      </c>
      <c r="G11" s="73" t="s">
        <v>49</v>
      </c>
    </row>
    <row r="12" spans="1:7" ht="32.25" customHeight="1" x14ac:dyDescent="0.15">
      <c r="A12" s="121"/>
      <c r="B12" s="122"/>
      <c r="C12" s="75"/>
      <c r="D12" s="55"/>
      <c r="E12" s="55"/>
      <c r="F12" s="55"/>
      <c r="G12" s="55"/>
    </row>
    <row r="13" spans="1:7" ht="32.25" customHeight="1" x14ac:dyDescent="0.15">
      <c r="A13" s="121"/>
      <c r="B13" s="114"/>
      <c r="C13" s="75"/>
      <c r="D13" s="55"/>
      <c r="E13" s="55"/>
      <c r="F13" s="55"/>
      <c r="G13" s="55"/>
    </row>
    <row r="14" spans="1:7" ht="32.25" customHeight="1" x14ac:dyDescent="0.15">
      <c r="A14" s="113"/>
      <c r="B14" s="114"/>
      <c r="C14" s="75"/>
      <c r="D14" s="55"/>
      <c r="E14" s="55"/>
      <c r="F14" s="55"/>
      <c r="G14" s="55"/>
    </row>
    <row r="15" spans="1:7" ht="32.25" customHeight="1" x14ac:dyDescent="0.15">
      <c r="A15" s="113"/>
      <c r="B15" s="114"/>
      <c r="C15" s="75"/>
      <c r="D15" s="55"/>
      <c r="E15" s="55"/>
      <c r="F15" s="55"/>
      <c r="G15" s="55"/>
    </row>
    <row r="16" spans="1:7" ht="32.25" customHeight="1" x14ac:dyDescent="0.15">
      <c r="A16" s="113"/>
      <c r="B16" s="114"/>
      <c r="C16" s="75"/>
      <c r="D16" s="55"/>
      <c r="E16" s="55"/>
      <c r="F16" s="55"/>
      <c r="G16" s="55"/>
    </row>
    <row r="17" spans="1:7" ht="32.25" customHeight="1" x14ac:dyDescent="0.15">
      <c r="A17" s="113"/>
      <c r="B17" s="114"/>
      <c r="C17" s="75"/>
      <c r="D17" s="55"/>
      <c r="E17" s="55"/>
      <c r="F17" s="55"/>
      <c r="G17" s="55"/>
    </row>
    <row r="18" spans="1:7" ht="32.25" customHeight="1" x14ac:dyDescent="0.15">
      <c r="A18" s="113"/>
      <c r="B18" s="114"/>
      <c r="C18" s="75"/>
      <c r="D18" s="55"/>
      <c r="E18" s="55"/>
      <c r="F18" s="55"/>
      <c r="G18" s="55"/>
    </row>
    <row r="19" spans="1:7" ht="32.25" customHeight="1" x14ac:dyDescent="0.15">
      <c r="A19" s="113"/>
      <c r="B19" s="114"/>
      <c r="C19" s="75"/>
      <c r="D19" s="55"/>
      <c r="E19" s="55"/>
      <c r="F19" s="55"/>
      <c r="G19" s="55"/>
    </row>
    <row r="20" spans="1:7" ht="32.25" customHeight="1" x14ac:dyDescent="0.15">
      <c r="A20" s="113"/>
      <c r="B20" s="114"/>
      <c r="C20" s="75"/>
      <c r="D20" s="55"/>
      <c r="E20" s="55"/>
      <c r="F20" s="55"/>
      <c r="G20" s="55"/>
    </row>
    <row r="21" spans="1:7" ht="26.25" customHeight="1" thickBot="1" x14ac:dyDescent="0.2">
      <c r="A21" s="115" t="s">
        <v>58</v>
      </c>
      <c r="B21" s="116"/>
      <c r="C21" s="3"/>
      <c r="D21" s="77">
        <f>D32*D11</f>
        <v>0</v>
      </c>
      <c r="E21" s="77">
        <f>E32*E11</f>
        <v>0</v>
      </c>
      <c r="F21" s="78">
        <f>F32*F11</f>
        <v>0</v>
      </c>
      <c r="G21" s="79"/>
    </row>
    <row r="22" spans="1:7" ht="24.75" customHeight="1" thickBot="1" x14ac:dyDescent="0.2">
      <c r="D22" s="118" t="s">
        <v>59</v>
      </c>
      <c r="E22" s="119"/>
      <c r="F22" s="76">
        <f>D21+E21+F21</f>
        <v>0</v>
      </c>
    </row>
    <row r="23" spans="1:7" ht="24.75" customHeight="1" x14ac:dyDescent="0.15">
      <c r="A23" s="82" t="s">
        <v>48</v>
      </c>
      <c r="B23" s="83"/>
      <c r="C23" s="83"/>
      <c r="D23" s="83"/>
      <c r="E23" s="83"/>
      <c r="F23" s="83"/>
      <c r="G23" s="83"/>
    </row>
    <row r="24" spans="1:7" ht="24.75" customHeight="1" x14ac:dyDescent="0.15">
      <c r="A24" s="98" t="s">
        <v>50</v>
      </c>
      <c r="B24" s="98"/>
      <c r="C24" s="98"/>
      <c r="D24" s="98"/>
      <c r="E24" s="98"/>
      <c r="F24" s="98"/>
      <c r="G24" s="98"/>
    </row>
    <row r="25" spans="1:7" ht="9" customHeight="1" thickBot="1" x14ac:dyDescent="0.2">
      <c r="D25" s="74"/>
      <c r="E25" s="74"/>
      <c r="F25" s="74"/>
    </row>
    <row r="26" spans="1:7" ht="24.75" customHeight="1" thickBot="1" x14ac:dyDescent="0.2">
      <c r="B26" s="99" t="s">
        <v>75</v>
      </c>
      <c r="C26" s="100"/>
      <c r="D26" s="100"/>
      <c r="E26" s="100"/>
      <c r="F26" s="101"/>
    </row>
    <row r="27" spans="1:7" ht="11.25" customHeight="1" x14ac:dyDescent="0.15">
      <c r="D27" s="74"/>
      <c r="E27" s="74"/>
      <c r="F27" s="74"/>
    </row>
    <row r="28" spans="1:7" ht="24.75" customHeight="1" x14ac:dyDescent="0.15">
      <c r="A28" s="82" t="s">
        <v>51</v>
      </c>
      <c r="B28" s="83"/>
      <c r="C28" s="83"/>
      <c r="D28" s="83"/>
      <c r="E28" s="83"/>
      <c r="F28" s="83"/>
      <c r="G28" s="83"/>
    </row>
    <row r="29" spans="1:7" ht="24.75" customHeight="1" x14ac:dyDescent="0.15">
      <c r="A29" s="69" t="s">
        <v>52</v>
      </c>
      <c r="B29" s="83" t="s">
        <v>55</v>
      </c>
      <c r="C29" s="98"/>
      <c r="D29" s="98"/>
      <c r="E29" s="98"/>
      <c r="F29" s="98"/>
      <c r="G29" s="98"/>
    </row>
    <row r="30" spans="1:7" ht="24.75" customHeight="1" x14ac:dyDescent="0.15">
      <c r="A30" s="69" t="s">
        <v>53</v>
      </c>
      <c r="B30" s="102" t="s">
        <v>56</v>
      </c>
      <c r="C30" s="103"/>
      <c r="D30" s="103"/>
      <c r="E30" s="103"/>
      <c r="F30" s="103"/>
      <c r="G30" s="103"/>
    </row>
    <row r="31" spans="1:7" ht="24.75" customHeight="1" x14ac:dyDescent="0.15">
      <c r="A31" s="19" t="s">
        <v>14</v>
      </c>
      <c r="B31" s="103" t="s">
        <v>57</v>
      </c>
      <c r="C31" s="103"/>
      <c r="D31" s="103"/>
      <c r="E31" s="70"/>
      <c r="F31" s="70"/>
      <c r="G31" s="70"/>
    </row>
    <row r="32" spans="1:7" ht="24.75" hidden="1" customHeight="1" x14ac:dyDescent="0.15">
      <c r="D32">
        <f>COUNTA(D12:D20)</f>
        <v>0</v>
      </c>
      <c r="E32">
        <f>COUNTA(E12:E20)</f>
        <v>0</v>
      </c>
      <c r="F32">
        <f>COUNTA(F12:F20)</f>
        <v>0</v>
      </c>
      <c r="G32">
        <f>COUNTA(G12:G20)</f>
        <v>0</v>
      </c>
    </row>
  </sheetData>
  <mergeCells count="30">
    <mergeCell ref="A28:G28"/>
    <mergeCell ref="B29:G29"/>
    <mergeCell ref="B30:G30"/>
    <mergeCell ref="B31:D31"/>
    <mergeCell ref="D22:E22"/>
    <mergeCell ref="B26:F26"/>
    <mergeCell ref="A19:B19"/>
    <mergeCell ref="A20:B20"/>
    <mergeCell ref="A21:B21"/>
    <mergeCell ref="A23:G23"/>
    <mergeCell ref="A24:G24"/>
    <mergeCell ref="A18:B18"/>
    <mergeCell ref="C7:G7"/>
    <mergeCell ref="C8:D8"/>
    <mergeCell ref="F8:G8"/>
    <mergeCell ref="A10:B11"/>
    <mergeCell ref="C10:C11"/>
    <mergeCell ref="A12:B12"/>
    <mergeCell ref="A13:B13"/>
    <mergeCell ref="A14:B14"/>
    <mergeCell ref="A15:B15"/>
    <mergeCell ref="A16:B16"/>
    <mergeCell ref="A17:B17"/>
    <mergeCell ref="C6:D6"/>
    <mergeCell ref="F6:G6"/>
    <mergeCell ref="C1:F1"/>
    <mergeCell ref="D2:E2"/>
    <mergeCell ref="B3:G3"/>
    <mergeCell ref="B4:G4"/>
    <mergeCell ref="C5:G5"/>
  </mergeCells>
  <phoneticPr fontId="1"/>
  <dataValidations count="2">
    <dataValidation type="list" allowBlank="1" showInputMessage="1" showErrorMessage="1" sqref="G12:G20">
      <formula1>"要,不要"</formula1>
    </dataValidation>
    <dataValidation type="list" allowBlank="1" showInputMessage="1" showErrorMessage="1" sqref="D12:F20">
      <formula1>"○,"</formula1>
    </dataValidation>
  </dataValidations>
  <hyperlinks>
    <hyperlink ref="B30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検定試験申込(製図）</vt:lpstr>
      <vt:lpstr>（会員用）研修会申込</vt:lpstr>
      <vt:lpstr>（非会員用）研修会申込 </vt:lpstr>
      <vt:lpstr>'検定試験申込(製図）'!Print_Area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配電盤ノート02</dc:creator>
  <cp:lastModifiedBy>北川　作二</cp:lastModifiedBy>
  <cp:lastPrinted>2019-09-03T05:09:18Z</cp:lastPrinted>
  <dcterms:created xsi:type="dcterms:W3CDTF">2017-08-16T02:17:14Z</dcterms:created>
  <dcterms:modified xsi:type="dcterms:W3CDTF">2019-09-03T05:15:22Z</dcterms:modified>
</cp:coreProperties>
</file>